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rills" sheetId="1" r:id="rId1"/>
    <sheet name="End mill" sheetId="2" r:id="rId2"/>
    <sheet name="Drills plot" sheetId="3" r:id="rId3"/>
    <sheet name="End mill plot" sheetId="4" r:id="rId4"/>
  </sheets>
  <definedNames/>
  <calcPr fullCalcOnLoad="1"/>
</workbook>
</file>

<file path=xl/sharedStrings.xml><?xml version="1.0" encoding="utf-8"?>
<sst xmlns="http://schemas.openxmlformats.org/spreadsheetml/2006/main" count="38" uniqueCount="18">
  <si>
    <t>Only enter data in the green box</t>
  </si>
  <si>
    <t>Drill point angle. Deg.</t>
  </si>
  <si>
    <t>Angle to face</t>
  </si>
  <si>
    <t>sin(G3)</t>
  </si>
  <si>
    <t>cos(G3)</t>
  </si>
  <si>
    <t>1/cos(G3)</t>
  </si>
  <si>
    <t>Twist angle</t>
  </si>
  <si>
    <t>Base angle</t>
  </si>
  <si>
    <t>Relief angle</t>
  </si>
  <si>
    <t>Working calcs</t>
  </si>
  <si>
    <t>Delta angle</t>
  </si>
  <si>
    <t>deg.</t>
  </si>
  <si>
    <t>1-cos(twist)</t>
  </si>
  <si>
    <t>a</t>
  </si>
  <si>
    <t>rads.</t>
  </si>
  <si>
    <t xml:space="preserve">Clearance required. </t>
  </si>
  <si>
    <t>Dish angle</t>
  </si>
  <si>
    <t>Twist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</si>
</sst>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6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4" borderId="4" xfId="0" applyFont="1" applyFill="1" applyBorder="1" applyAlignment="1">
      <alignment/>
    </xf>
    <xf numFmtId="164" fontId="0" fillId="5" borderId="4" xfId="0" applyFont="1" applyFill="1" applyBorder="1" applyAlignment="1">
      <alignment/>
    </xf>
    <xf numFmtId="164" fontId="0" fillId="0" borderId="0" xfId="0" applyBorder="1" applyAlignment="1">
      <alignment/>
    </xf>
    <xf numFmtId="164" fontId="0" fillId="6" borderId="4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5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5" borderId="6" xfId="0" applyFont="1" applyFill="1" applyBorder="1" applyAlignment="1">
      <alignment/>
    </xf>
    <xf numFmtId="164" fontId="0" fillId="6" borderId="6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4" borderId="7" xfId="0" applyFill="1" applyBorder="1" applyAlignment="1">
      <alignment/>
    </xf>
    <xf numFmtId="164" fontId="0" fillId="0" borderId="8" xfId="0" applyBorder="1" applyAlignment="1">
      <alignment/>
    </xf>
    <xf numFmtId="165" fontId="0" fillId="5" borderId="7" xfId="0" applyNumberFormat="1" applyFill="1" applyBorder="1" applyAlignment="1">
      <alignment/>
    </xf>
    <xf numFmtId="165" fontId="0" fillId="0" borderId="8" xfId="0" applyNumberFormat="1" applyBorder="1" applyAlignment="1">
      <alignment/>
    </xf>
    <xf numFmtId="165" fontId="0" fillId="6" borderId="7" xfId="0" applyNumberFormat="1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4" fontId="0" fillId="4" borderId="8" xfId="0" applyFill="1" applyBorder="1" applyAlignment="1">
      <alignment/>
    </xf>
    <xf numFmtId="165" fontId="0" fillId="5" borderId="8" xfId="0" applyNumberFormat="1" applyFill="1" applyBorder="1" applyAlignment="1">
      <alignment/>
    </xf>
    <xf numFmtId="165" fontId="0" fillId="6" borderId="8" xfId="0" applyNumberFormat="1" applyFill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0" fillId="0" borderId="8" xfId="0" applyNumberFormat="1" applyFill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4" borderId="15" xfId="0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0" fillId="4" borderId="16" xfId="0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17" xfId="0" applyFill="1" applyBorder="1" applyAlignment="1">
      <alignment/>
    </xf>
    <xf numFmtId="166" fontId="0" fillId="0" borderId="0" xfId="0" applyNumberFormat="1" applyAlignment="1">
      <alignment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645"/>
          <c:w val="0.9542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Drills!$A$7:$A$97</c:f>
              <c:numCache/>
            </c:numRef>
          </c:xVal>
          <c:yVal>
            <c:numRef>
              <c:f>Drills!$C$7:$C$97</c:f>
              <c:numCache/>
            </c:numRef>
          </c:yVal>
          <c:smooth val="0"/>
        </c:ser>
        <c:ser>
          <c:idx val="1"/>
          <c:order val="1"/>
          <c:tx>
            <c:strRef>
              <c:f>#N/A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Drills!$A$7:$A$97</c:f>
              <c:numCache/>
            </c:numRef>
          </c:xVal>
          <c:yVal>
            <c:numRef>
              <c:f>Drills!$E$7:$E$97</c:f>
              <c:numCache/>
            </c:numRef>
          </c:yVal>
          <c:smooth val="0"/>
        </c:ser>
        <c:axId val="11127571"/>
        <c:axId val="33039276"/>
      </c:scatterChart>
      <c:valAx>
        <c:axId val="1112757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Twist angle - deg.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At val="0"/>
        <c:crossBetween val="midCat"/>
        <c:dispUnits/>
        <c:majorUnit val="5"/>
      </c:valAx>
      <c:valAx>
        <c:axId val="330392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Angles - deg.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7571"/>
        <c:crossesAt val="0"/>
        <c:crossBetween val="midCat"/>
        <c:dispUnits/>
        <c:majorUnit val="5"/>
      </c:valAx>
      <c:spPr>
        <a:solidFill>
          <a:srgbClr val="FFFFCC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68175"/>
          <c:y val="0.01275"/>
          <c:w val="0.3165"/>
          <c:h val="0.03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Endmill plots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5"/>
          <c:w val="0.94525"/>
          <c:h val="0.837"/>
        </c:manualLayout>
      </c:layout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'End mill'!$A$7:$A$97</c:f>
              <c:numCache/>
            </c:numRef>
          </c:xVal>
          <c:yVal>
            <c:numRef>
              <c:f>'End mill'!$E$7:$E$97</c:f>
              <c:numCache/>
            </c:numRef>
          </c:yVal>
          <c:smooth val="1"/>
        </c:ser>
        <c:ser>
          <c:idx val="1"/>
          <c:order val="1"/>
          <c:tx>
            <c:strRef>
              <c:f>#N/A</c:f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'End mill'!$A$7:$A$97</c:f>
              <c:numCache/>
            </c:numRef>
          </c:xVal>
          <c:yVal>
            <c:numRef>
              <c:f>'End mill'!$C$7:$C$97</c:f>
              <c:numCache/>
            </c:numRef>
          </c:yVal>
          <c:smooth val="1"/>
        </c:ser>
        <c:axId val="28918029"/>
        <c:axId val="58935670"/>
      </c:scatterChart>
      <c:valAx>
        <c:axId val="28918029"/>
        <c:scaling>
          <c:orientation val="minMax"/>
          <c:max val="18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Twist angle - deg.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5670"/>
        <c:crossesAt val="0"/>
        <c:crossBetween val="midCat"/>
        <c:dispUnits/>
        <c:majorUnit val="10"/>
        <c:minorUnit val="5"/>
      </c:valAx>
      <c:valAx>
        <c:axId val="589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8029"/>
        <c:crossesAt val="0"/>
        <c:crossBetween val="midCat"/>
        <c:dispUnits/>
      </c:valAx>
      <c:spPr>
        <a:solidFill>
          <a:srgbClr val="FFFFCC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60075"/>
          <c:y val="0.02325"/>
          <c:w val="0.260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workbookViewId="0" topLeftCell="A1">
      <selection activeCell="A15" sqref="A15"/>
    </sheetView>
  </sheetViews>
  <sheetFormatPr defaultColWidth="8.00390625" defaultRowHeight="12.75"/>
  <cols>
    <col min="1" max="1" width="10.57421875" style="0" customWidth="1"/>
    <col min="2" max="2" width="3.7109375" style="0" customWidth="1"/>
    <col min="3" max="3" width="10.00390625" style="0" customWidth="1"/>
    <col min="4" max="4" width="3.7109375" style="0" customWidth="1"/>
    <col min="5" max="5" width="11.57421875" style="0" customWidth="1"/>
    <col min="6" max="6" width="5.8515625" style="0" customWidth="1"/>
    <col min="7" max="7" width="9.00390625" style="0" customWidth="1"/>
    <col min="8" max="8" width="2.28125" style="0" customWidth="1"/>
    <col min="9" max="9" width="7.28125" style="0" customWidth="1"/>
    <col min="10" max="10" width="10.28125" style="0" customWidth="1"/>
    <col min="11" max="11" width="2.57421875" style="0" customWidth="1"/>
    <col min="12" max="12" width="8.28125" style="0" customWidth="1"/>
    <col min="13" max="13" width="10.00390625" style="0" customWidth="1"/>
    <col min="14" max="14" width="10.140625" style="0" customWidth="1"/>
    <col min="15" max="15" width="10.00390625" style="0" customWidth="1"/>
    <col min="16" max="16" width="4.28125" style="0" customWidth="1"/>
    <col min="17" max="16384" width="9.00390625" style="0" customWidth="1"/>
  </cols>
  <sheetData>
    <row r="1" spans="1:5" ht="16.5">
      <c r="A1" s="1" t="s">
        <v>0</v>
      </c>
      <c r="B1" s="2"/>
      <c r="C1" s="2"/>
      <c r="D1" s="3"/>
      <c r="E1" s="3"/>
    </row>
    <row r="2" ht="13.5"/>
    <row r="3" spans="1:16" ht="13.5">
      <c r="A3" s="4" t="s">
        <v>1</v>
      </c>
      <c r="B3" s="5"/>
      <c r="C3" s="3">
        <v>118</v>
      </c>
      <c r="E3" s="6" t="s">
        <v>2</v>
      </c>
      <c r="F3" s="7">
        <f>(90-$C$3/2)</f>
        <v>31</v>
      </c>
      <c r="G3" s="7">
        <f>RADIANS($F$3)</f>
        <v>0.5410520681182421</v>
      </c>
      <c r="I3" s="6" t="s">
        <v>3</v>
      </c>
      <c r="J3" s="7">
        <f>SIN($G$3)</f>
        <v>0.5150380749100542</v>
      </c>
      <c r="L3" s="6" t="s">
        <v>4</v>
      </c>
      <c r="M3" s="7">
        <f>COS($G$3)</f>
        <v>0.8571673007021123</v>
      </c>
      <c r="O3" s="6" t="s">
        <v>5</v>
      </c>
      <c r="P3" s="7">
        <f>1/$M$3</f>
        <v>1.1666333972153304</v>
      </c>
    </row>
    <row r="4" ht="13.5"/>
    <row r="5" spans="1:14" ht="13.5">
      <c r="A5" s="8" t="s">
        <v>6</v>
      </c>
      <c r="C5" s="9" t="s">
        <v>7</v>
      </c>
      <c r="D5" s="10"/>
      <c r="E5" s="11" t="s">
        <v>8</v>
      </c>
      <c r="I5" s="12"/>
      <c r="J5" s="13" t="s">
        <v>9</v>
      </c>
      <c r="K5" s="14"/>
      <c r="L5" s="15"/>
      <c r="M5" s="16" t="s">
        <v>10</v>
      </c>
      <c r="N5" s="16" t="s">
        <v>6</v>
      </c>
    </row>
    <row r="6" spans="1:14" ht="13.5">
      <c r="A6" s="17" t="s">
        <v>11</v>
      </c>
      <c r="C6" s="18" t="s">
        <v>11</v>
      </c>
      <c r="D6" s="10"/>
      <c r="E6" s="19" t="s">
        <v>11</v>
      </c>
      <c r="I6" s="12"/>
      <c r="J6" s="20" t="s">
        <v>12</v>
      </c>
      <c r="K6" s="10"/>
      <c r="L6" s="20" t="s">
        <v>13</v>
      </c>
      <c r="M6" s="16" t="s">
        <v>11</v>
      </c>
      <c r="N6" s="16" t="s">
        <v>14</v>
      </c>
    </row>
    <row r="7" spans="1:14" ht="12.75">
      <c r="A7" s="21">
        <f aca="true" t="shared" si="0" ref="A7:A98">(ROW()-7)</f>
        <v>0</v>
      </c>
      <c r="B7" s="22"/>
      <c r="C7" s="23">
        <f aca="true" t="shared" si="1" ref="C7:C98">$F$3+$M7</f>
        <v>31</v>
      </c>
      <c r="D7" s="24"/>
      <c r="E7" s="25">
        <f aca="true" t="shared" si="2" ref="E7:E98">$F$3*SIN($N7)</f>
        <v>0</v>
      </c>
      <c r="I7" s="12"/>
      <c r="J7" s="26">
        <f aca="true" t="shared" si="3" ref="J7:J98">1-COS($N7)</f>
        <v>0</v>
      </c>
      <c r="K7" s="10"/>
      <c r="L7" s="27">
        <f aca="true" t="shared" si="4" ref="L7:L98">$P$3-$J7*$M$3</f>
        <v>1.1666333972153304</v>
      </c>
      <c r="M7" s="28">
        <f aca="true" t="shared" si="5" ref="M7:M98">DEGREES(ATAN($J$3*$J7/$L7))</f>
        <v>0</v>
      </c>
      <c r="N7" s="29">
        <f aca="true" t="shared" si="6" ref="N7:N98">RADIANS($A7)</f>
        <v>0</v>
      </c>
    </row>
    <row r="8" spans="1:14" ht="12.75">
      <c r="A8" s="30">
        <f t="shared" si="0"/>
        <v>1</v>
      </c>
      <c r="B8" s="22"/>
      <c r="C8" s="31">
        <f t="shared" si="1"/>
        <v>31.003852919008963</v>
      </c>
      <c r="D8" s="24"/>
      <c r="E8" s="32">
        <f t="shared" si="2"/>
        <v>0.5410245995557889</v>
      </c>
      <c r="I8" s="12"/>
      <c r="J8" s="26">
        <f t="shared" si="3"/>
        <v>0.00015230484360873042</v>
      </c>
      <c r="K8" s="10"/>
      <c r="L8" s="27">
        <f t="shared" si="4"/>
        <v>1.1665028464836504</v>
      </c>
      <c r="M8" s="33">
        <f t="shared" si="5"/>
        <v>0.0038529190089620314</v>
      </c>
      <c r="N8" s="34">
        <f t="shared" si="6"/>
        <v>0.017453292519943295</v>
      </c>
    </row>
    <row r="9" spans="1:14" ht="12.75">
      <c r="A9" s="30">
        <f t="shared" si="0"/>
        <v>2</v>
      </c>
      <c r="B9" s="22"/>
      <c r="C9" s="31">
        <f t="shared" si="1"/>
        <v>31.01541567732389</v>
      </c>
      <c r="D9" s="24"/>
      <c r="E9" s="32">
        <f t="shared" si="2"/>
        <v>1.08188439777753</v>
      </c>
      <c r="I9" s="12"/>
      <c r="J9" s="26">
        <f t="shared" si="3"/>
        <v>0.0006091729809042379</v>
      </c>
      <c r="K9" s="10"/>
      <c r="L9" s="27">
        <f t="shared" si="4"/>
        <v>1.166111234055628</v>
      </c>
      <c r="M9" s="33">
        <f t="shared" si="5"/>
        <v>0.015415677323889081</v>
      </c>
      <c r="N9" s="34">
        <f t="shared" si="6"/>
        <v>0.03490658503988659</v>
      </c>
    </row>
    <row r="10" spans="1:14" ht="12.75">
      <c r="A10" s="30">
        <f t="shared" si="0"/>
        <v>3</v>
      </c>
      <c r="B10" s="22"/>
      <c r="C10" s="31">
        <f t="shared" si="1"/>
        <v>31.034700286568643</v>
      </c>
      <c r="D10" s="24"/>
      <c r="E10" s="32">
        <f t="shared" si="2"/>
        <v>1.622414643531259</v>
      </c>
      <c r="I10" s="12"/>
      <c r="J10" s="26">
        <f t="shared" si="3"/>
        <v>0.0013704652454261668</v>
      </c>
      <c r="K10" s="10"/>
      <c r="L10" s="27">
        <f t="shared" si="4"/>
        <v>1.1654586792202024</v>
      </c>
      <c r="M10" s="33">
        <f t="shared" si="5"/>
        <v>0.03470028656864194</v>
      </c>
      <c r="N10" s="34">
        <f t="shared" si="6"/>
        <v>0.05235987755982989</v>
      </c>
    </row>
    <row r="11" spans="1:14" ht="12.75">
      <c r="A11" s="30">
        <f t="shared" si="0"/>
        <v>4</v>
      </c>
      <c r="B11" s="22"/>
      <c r="C11" s="31">
        <f t="shared" si="1"/>
        <v>31.061726791996456</v>
      </c>
      <c r="D11" s="24"/>
      <c r="E11" s="32">
        <f t="shared" si="2"/>
        <v>2.1624506860678845</v>
      </c>
      <c r="I11" s="12"/>
      <c r="J11" s="26">
        <f t="shared" si="3"/>
        <v>0.0024359497401758023</v>
      </c>
      <c r="K11" s="10"/>
      <c r="L11" s="27">
        <f t="shared" si="4"/>
        <v>1.164545380751898</v>
      </c>
      <c r="M11" s="33">
        <f t="shared" si="5"/>
        <v>0.061726791996456636</v>
      </c>
      <c r="N11" s="34">
        <f t="shared" si="6"/>
        <v>0.06981317007977318</v>
      </c>
    </row>
    <row r="12" spans="1:14" ht="12.75">
      <c r="A12" s="30">
        <f t="shared" si="0"/>
        <v>5</v>
      </c>
      <c r="B12" s="22"/>
      <c r="C12" s="31">
        <f t="shared" si="1"/>
        <v>31.096523311360205</v>
      </c>
      <c r="D12" s="24"/>
      <c r="E12" s="32">
        <f t="shared" si="2"/>
        <v>2.701828025177403</v>
      </c>
      <c r="I12" s="12"/>
      <c r="J12" s="26">
        <f t="shared" si="3"/>
        <v>0.003805301908254455</v>
      </c>
      <c r="K12" s="10"/>
      <c r="L12" s="27">
        <f t="shared" si="4"/>
        <v>1.1633716168502755</v>
      </c>
      <c r="M12" s="33">
        <f t="shared" si="5"/>
        <v>0.09652331136020406</v>
      </c>
      <c r="N12" s="34">
        <f t="shared" si="6"/>
        <v>0.08726646259971647</v>
      </c>
    </row>
    <row r="13" spans="1:14" ht="12.75">
      <c r="A13" s="30">
        <f t="shared" si="0"/>
        <v>6</v>
      </c>
      <c r="B13" s="22"/>
      <c r="C13" s="31">
        <f t="shared" si="1"/>
        <v>31.139126089430437</v>
      </c>
      <c r="D13" s="24"/>
      <c r="E13" s="32">
        <f t="shared" si="2"/>
        <v>3.2403823612972578</v>
      </c>
      <c r="I13" s="12"/>
      <c r="J13" s="26">
        <f t="shared" si="3"/>
        <v>0.00547810463172671</v>
      </c>
      <c r="K13" s="10"/>
      <c r="L13" s="27">
        <f t="shared" si="4"/>
        <v>1.1619377450551895</v>
      </c>
      <c r="M13" s="33">
        <f t="shared" si="5"/>
        <v>0.13912608943043642</v>
      </c>
      <c r="N13" s="34">
        <f t="shared" si="6"/>
        <v>0.10471975511965978</v>
      </c>
    </row>
    <row r="14" spans="1:14" ht="12.75">
      <c r="A14" s="30">
        <f t="shared" si="0"/>
        <v>7</v>
      </c>
      <c r="B14" s="22"/>
      <c r="C14" s="31">
        <f t="shared" si="1"/>
        <v>31.189579568259976</v>
      </c>
      <c r="D14" s="24"/>
      <c r="E14" s="32">
        <f t="shared" si="2"/>
        <v>3.7779496455595716</v>
      </c>
      <c r="I14" s="12"/>
      <c r="J14" s="26">
        <f t="shared" si="3"/>
        <v>0.007453848358678017</v>
      </c>
      <c r="K14" s="10"/>
      <c r="L14" s="27">
        <f t="shared" si="4"/>
        <v>1.1602442021378796</v>
      </c>
      <c r="M14" s="33">
        <f t="shared" si="5"/>
        <v>0.1895795682599765</v>
      </c>
      <c r="N14" s="34">
        <f t="shared" si="6"/>
        <v>0.12217304763960307</v>
      </c>
    </row>
    <row r="15" spans="1:14" ht="12.75">
      <c r="A15" s="30">
        <f t="shared" si="0"/>
        <v>8</v>
      </c>
      <c r="B15" s="22"/>
      <c r="C15" s="31">
        <f t="shared" si="1"/>
        <v>31.247936473320728</v>
      </c>
      <c r="D15" s="24"/>
      <c r="E15" s="32">
        <f t="shared" si="2"/>
        <v>4.314366129762028</v>
      </c>
      <c r="I15" s="12"/>
      <c r="J15" s="26">
        <f t="shared" si="3"/>
        <v>0.009731931258429638</v>
      </c>
      <c r="K15" s="10"/>
      <c r="L15" s="27">
        <f t="shared" si="4"/>
        <v>1.1582915039679238</v>
      </c>
      <c r="M15" s="33">
        <f t="shared" si="5"/>
        <v>0.24793647332072832</v>
      </c>
      <c r="N15" s="34">
        <f t="shared" si="6"/>
        <v>0.13962634015954636</v>
      </c>
    </row>
    <row r="16" spans="1:14" ht="12.75">
      <c r="A16" s="30">
        <f t="shared" si="0"/>
        <v>9</v>
      </c>
      <c r="B16" s="22"/>
      <c r="C16" s="31">
        <f t="shared" si="1"/>
        <v>31.3142579156641</v>
      </c>
      <c r="D16" s="24"/>
      <c r="E16" s="32">
        <f t="shared" si="2"/>
        <v>4.849468416247157</v>
      </c>
      <c r="I16" s="12"/>
      <c r="J16" s="26">
        <f t="shared" si="3"/>
        <v>0.01231165940486223</v>
      </c>
      <c r="K16" s="10"/>
      <c r="L16" s="27">
        <f t="shared" si="4"/>
        <v>1.156080245356101</v>
      </c>
      <c r="M16" s="33">
        <f t="shared" si="5"/>
        <v>0.3142579156640995</v>
      </c>
      <c r="N16" s="34">
        <f t="shared" si="6"/>
        <v>0.15707963267948966</v>
      </c>
    </row>
    <row r="17" spans="1:14" ht="12.75">
      <c r="A17" s="30">
        <f t="shared" si="0"/>
        <v>10</v>
      </c>
      <c r="B17" s="22"/>
      <c r="C17" s="31">
        <f t="shared" si="1"/>
        <v>31.38861351028088</v>
      </c>
      <c r="D17" s="24"/>
      <c r="E17" s="32">
        <f t="shared" si="2"/>
        <v>5.3830935076748405</v>
      </c>
      <c r="I17" s="12"/>
      <c r="J17" s="26">
        <f t="shared" si="3"/>
        <v>0.01519224698779198</v>
      </c>
      <c r="K17" s="10"/>
      <c r="L17" s="27">
        <f t="shared" si="4"/>
        <v>1.153611099873205</v>
      </c>
      <c r="M17" s="33">
        <f t="shared" si="5"/>
        <v>0.38861351028087915</v>
      </c>
      <c r="N17" s="34">
        <f t="shared" si="6"/>
        <v>0.17453292519943295</v>
      </c>
    </row>
    <row r="18" spans="1:14" ht="12.75">
      <c r="A18" s="30">
        <f t="shared" si="0"/>
        <v>11</v>
      </c>
      <c r="B18" s="22"/>
      <c r="C18" s="31">
        <f t="shared" si="1"/>
        <v>31.471081510859154</v>
      </c>
      <c r="D18" s="24"/>
      <c r="E18" s="32">
        <f t="shared" si="2"/>
        <v>5.915078856672889</v>
      </c>
      <c r="I18" s="12"/>
      <c r="J18" s="26">
        <f t="shared" si="3"/>
        <v>0.018372816552336024</v>
      </c>
      <c r="K18" s="10"/>
      <c r="L18" s="27">
        <f t="shared" si="4"/>
        <v>1.1508848196448696</v>
      </c>
      <c r="M18" s="33">
        <f t="shared" si="5"/>
        <v>0.4710815108591531</v>
      </c>
      <c r="N18" s="34">
        <f t="shared" si="6"/>
        <v>0.19198621771937624</v>
      </c>
    </row>
    <row r="19" spans="1:14" ht="12.75">
      <c r="A19" s="30">
        <f t="shared" si="0"/>
        <v>12</v>
      </c>
      <c r="B19" s="22"/>
      <c r="C19" s="31">
        <f t="shared" si="1"/>
        <v>31.56174896115941</v>
      </c>
      <c r="D19" s="24"/>
      <c r="E19" s="32">
        <f t="shared" si="2"/>
        <v>6.445262415350539</v>
      </c>
      <c r="I19" s="12"/>
      <c r="J19" s="26">
        <f t="shared" si="3"/>
        <v>0.02185239926619431</v>
      </c>
      <c r="K19" s="10"/>
      <c r="L19" s="27">
        <f t="shared" si="4"/>
        <v>1.147902235122462</v>
      </c>
      <c r="M19" s="33">
        <f t="shared" si="5"/>
        <v>0.5617489611594108</v>
      </c>
      <c r="N19" s="34">
        <f t="shared" si="6"/>
        <v>0.20943951023931956</v>
      </c>
    </row>
    <row r="20" spans="1:14" ht="12.75">
      <c r="A20" s="30">
        <f t="shared" si="0"/>
        <v>13</v>
      </c>
      <c r="B20" s="22"/>
      <c r="C20" s="31">
        <f t="shared" si="1"/>
        <v>31.66071186324398</v>
      </c>
      <c r="D20" s="24"/>
      <c r="E20" s="32">
        <f t="shared" si="2"/>
        <v>6.973482684659815</v>
      </c>
      <c r="I20" s="12"/>
      <c r="J20" s="26">
        <f t="shared" si="3"/>
        <v>0.025629935214764754</v>
      </c>
      <c r="K20" s="10"/>
      <c r="L20" s="27">
        <f t="shared" si="4"/>
        <v>1.1446642548301205</v>
      </c>
      <c r="M20" s="33">
        <f t="shared" si="5"/>
        <v>0.6607118632439773</v>
      </c>
      <c r="N20" s="34">
        <f t="shared" si="6"/>
        <v>0.22689280275926285</v>
      </c>
    </row>
    <row r="21" spans="1:14" ht="12.75">
      <c r="A21" s="30">
        <f t="shared" si="0"/>
        <v>14</v>
      </c>
      <c r="B21" s="22"/>
      <c r="C21" s="31">
        <f t="shared" si="1"/>
        <v>31.768075362812958</v>
      </c>
      <c r="D21" s="24"/>
      <c r="E21" s="32">
        <f t="shared" si="2"/>
        <v>7.4995787635896995</v>
      </c>
      <c r="I21" s="12"/>
      <c r="J21" s="26">
        <f t="shared" si="3"/>
        <v>0.029704273724003527</v>
      </c>
      <c r="K21" s="10"/>
      <c r="L21" s="27">
        <f t="shared" si="4"/>
        <v>1.1411718650880096</v>
      </c>
      <c r="M21" s="33">
        <f t="shared" si="5"/>
        <v>0.7680753628129571</v>
      </c>
      <c r="N21" s="34">
        <f t="shared" si="6"/>
        <v>0.24434609527920614</v>
      </c>
    </row>
    <row r="22" spans="1:14" ht="12.75">
      <c r="A22" s="30">
        <f t="shared" si="0"/>
        <v>15</v>
      </c>
      <c r="B22" s="22"/>
      <c r="C22" s="31">
        <f t="shared" si="1"/>
        <v>31.883953951910065</v>
      </c>
      <c r="D22" s="24"/>
      <c r="E22" s="32">
        <f t="shared" si="2"/>
        <v>8.023390398178144</v>
      </c>
      <c r="I22" s="12"/>
      <c r="J22" s="26">
        <f t="shared" si="3"/>
        <v>0.03407417371093169</v>
      </c>
      <c r="K22" s="10"/>
      <c r="L22" s="27">
        <f t="shared" si="4"/>
        <v>1.1374261297118762</v>
      </c>
      <c r="M22" s="33">
        <f t="shared" si="5"/>
        <v>0.8839539519100651</v>
      </c>
      <c r="N22" s="34">
        <f t="shared" si="6"/>
        <v>0.2617993877991494</v>
      </c>
    </row>
    <row r="23" spans="1:14" ht="12.75">
      <c r="A23" s="30">
        <f t="shared" si="0"/>
        <v>16</v>
      </c>
      <c r="B23" s="22"/>
      <c r="C23" s="31">
        <f t="shared" si="1"/>
        <v>32.008471689268596</v>
      </c>
      <c r="D23" s="24"/>
      <c r="E23" s="32">
        <f t="shared" si="2"/>
        <v>8.544758030326975</v>
      </c>
      <c r="I23" s="12"/>
      <c r="J23" s="26">
        <f t="shared" si="3"/>
        <v>0.038738304061681106</v>
      </c>
      <c r="K23" s="10"/>
      <c r="L23" s="27">
        <f t="shared" si="4"/>
        <v>1.1334281896890015</v>
      </c>
      <c r="M23" s="33">
        <f t="shared" si="5"/>
        <v>1.0084716892685959</v>
      </c>
      <c r="N23" s="34">
        <f t="shared" si="6"/>
        <v>0.2792526803190927</v>
      </c>
    </row>
    <row r="24" spans="1:14" ht="12.75">
      <c r="A24" s="30">
        <f t="shared" si="0"/>
        <v>17</v>
      </c>
      <c r="B24" s="22"/>
      <c r="C24" s="31">
        <f t="shared" si="1"/>
        <v>32.141762438569444</v>
      </c>
      <c r="D24" s="24"/>
      <c r="E24" s="32">
        <f t="shared" si="2"/>
        <v>9.06352284640484</v>
      </c>
      <c r="I24" s="12"/>
      <c r="J24" s="26">
        <f t="shared" si="3"/>
        <v>0.043695244036964564</v>
      </c>
      <c r="K24" s="10"/>
      <c r="L24" s="27">
        <f t="shared" si="4"/>
        <v>1.1291792628306454</v>
      </c>
      <c r="M24" s="33">
        <f t="shared" si="5"/>
        <v>1.141762438569445</v>
      </c>
      <c r="N24" s="34">
        <f t="shared" si="6"/>
        <v>0.29670597283903605</v>
      </c>
    </row>
    <row r="25" spans="1:14" ht="12.75">
      <c r="A25" s="30">
        <f t="shared" si="0"/>
        <v>18</v>
      </c>
      <c r="B25" s="22"/>
      <c r="C25" s="31">
        <f t="shared" si="1"/>
        <v>32.28397012487857</v>
      </c>
      <c r="D25" s="24"/>
      <c r="E25" s="32">
        <f t="shared" si="2"/>
        <v>9.57952682562337</v>
      </c>
      <c r="I25" s="12"/>
      <c r="J25" s="26">
        <f t="shared" si="3"/>
        <v>0.04894348370484647</v>
      </c>
      <c r="K25" s="10"/>
      <c r="L25" s="27">
        <f t="shared" si="4"/>
        <v>1.1246806434010894</v>
      </c>
      <c r="M25" s="33">
        <f t="shared" si="5"/>
        <v>1.2839701248785749</v>
      </c>
      <c r="N25" s="34">
        <f t="shared" si="6"/>
        <v>0.3141592653589793</v>
      </c>
    </row>
    <row r="26" spans="1:14" ht="12.75">
      <c r="A26" s="30">
        <f t="shared" si="0"/>
        <v>19</v>
      </c>
      <c r="B26" s="22"/>
      <c r="C26" s="31">
        <f t="shared" si="1"/>
        <v>32.43524900951958</v>
      </c>
      <c r="D26" s="24"/>
      <c r="E26" s="32">
        <f t="shared" si="2"/>
        <v>10.092612788171857</v>
      </c>
      <c r="I26" s="12"/>
      <c r="J26" s="26">
        <f t="shared" si="3"/>
        <v>0.054481424400683154</v>
      </c>
      <c r="K26" s="10"/>
      <c r="L26" s="27">
        <f t="shared" si="4"/>
        <v>1.1199337017233906</v>
      </c>
      <c r="M26" s="33">
        <f t="shared" si="5"/>
        <v>1.4352490095195778</v>
      </c>
      <c r="N26" s="34">
        <f t="shared" si="6"/>
        <v>0.33161255787892263</v>
      </c>
    </row>
    <row r="27" spans="1:14" ht="12.75">
      <c r="A27" s="30">
        <f t="shared" si="0"/>
        <v>20</v>
      </c>
      <c r="B27" s="22"/>
      <c r="C27" s="31">
        <f t="shared" si="1"/>
        <v>32.59576398361663</v>
      </c>
      <c r="D27" s="35"/>
      <c r="E27" s="32">
        <f t="shared" si="2"/>
        <v>10.60262444309573</v>
      </c>
      <c r="I27" s="12"/>
      <c r="J27" s="26">
        <f t="shared" si="3"/>
        <v>0.06030737921409157</v>
      </c>
      <c r="K27" s="10"/>
      <c r="L27" s="27">
        <f t="shared" si="4"/>
        <v>1.1149398837619688</v>
      </c>
      <c r="M27" s="33">
        <f t="shared" si="5"/>
        <v>1.5957639836166289</v>
      </c>
      <c r="N27" s="34">
        <f t="shared" si="6"/>
        <v>0.3490658503988659</v>
      </c>
    </row>
    <row r="28" spans="1:14" ht="12.75">
      <c r="A28" s="30">
        <f t="shared" si="0"/>
        <v>21</v>
      </c>
      <c r="B28" s="22"/>
      <c r="C28" s="31">
        <f t="shared" si="1"/>
        <v>32.76569088051285</v>
      </c>
      <c r="D28" s="35"/>
      <c r="E28" s="32">
        <f t="shared" si="2"/>
        <v>11.109406435904308</v>
      </c>
      <c r="I28" s="12"/>
      <c r="J28" s="26">
        <f t="shared" si="3"/>
        <v>0.06641957350279826</v>
      </c>
      <c r="K28" s="10"/>
      <c r="L28" s="27">
        <f t="shared" si="4"/>
        <v>1.1097007106821513</v>
      </c>
      <c r="M28" s="33">
        <f t="shared" si="5"/>
        <v>1.7656908805128513</v>
      </c>
      <c r="N28" s="34">
        <f t="shared" si="6"/>
        <v>0.3665191429188092</v>
      </c>
    </row>
    <row r="29" spans="1:14" ht="12.75">
      <c r="A29" s="30">
        <f t="shared" si="0"/>
        <v>22</v>
      </c>
      <c r="B29" s="22"/>
      <c r="C29" s="31">
        <f t="shared" si="1"/>
        <v>32.94521680722709</v>
      </c>
      <c r="D29" s="35"/>
      <c r="E29" s="32">
        <f t="shared" si="2"/>
        <v>11.612804395893273</v>
      </c>
      <c r="I29" s="12"/>
      <c r="J29" s="26">
        <f t="shared" si="3"/>
        <v>0.07281614543321258</v>
      </c>
      <c r="K29" s="10"/>
      <c r="L29" s="27">
        <f t="shared" si="4"/>
        <v>1.1042177783868112</v>
      </c>
      <c r="M29" s="33">
        <f t="shared" si="5"/>
        <v>1.9452168072270914</v>
      </c>
      <c r="N29" s="34">
        <f t="shared" si="6"/>
        <v>0.3839724354387525</v>
      </c>
    </row>
    <row r="30" spans="1:14" ht="12.75">
      <c r="A30" s="30">
        <f t="shared" si="0"/>
        <v>23</v>
      </c>
      <c r="B30" s="22"/>
      <c r="C30" s="31">
        <f t="shared" si="1"/>
        <v>33.13454049505643</v>
      </c>
      <c r="D30" s="35"/>
      <c r="E30" s="32">
        <f t="shared" si="2"/>
        <v>12.112664983167488</v>
      </c>
      <c r="I30" s="12"/>
      <c r="J30" s="26">
        <f t="shared" si="3"/>
        <v>0.07949514654755963</v>
      </c>
      <c r="K30" s="10"/>
      <c r="L30" s="27">
        <f t="shared" si="4"/>
        <v>1.0984927570302399</v>
      </c>
      <c r="M30" s="33">
        <f t="shared" si="5"/>
        <v>2.1345404950564255</v>
      </c>
      <c r="N30" s="34">
        <f t="shared" si="6"/>
        <v>0.4014257279586958</v>
      </c>
    </row>
    <row r="31" spans="1:14" ht="12.75">
      <c r="A31" s="30">
        <f t="shared" si="0"/>
        <v>24</v>
      </c>
      <c r="B31" s="22"/>
      <c r="C31" s="31">
        <f t="shared" si="1"/>
        <v>33.33387266936004</v>
      </c>
      <c r="D31" s="35"/>
      <c r="E31" s="32">
        <f t="shared" si="2"/>
        <v>12.608835935349806</v>
      </c>
      <c r="I31" s="12"/>
      <c r="J31" s="26">
        <f t="shared" si="3"/>
        <v>0.08645454235739913</v>
      </c>
      <c r="K31" s="10"/>
      <c r="L31" s="27">
        <f t="shared" si="4"/>
        <v>1.0925273905094022</v>
      </c>
      <c r="M31" s="33">
        <f t="shared" si="5"/>
        <v>2.3338726693600433</v>
      </c>
      <c r="N31" s="34">
        <f t="shared" si="6"/>
        <v>0.4188790204786391</v>
      </c>
    </row>
    <row r="32" spans="1:14" ht="12.75">
      <c r="A32" s="30">
        <f t="shared" si="0"/>
        <v>25</v>
      </c>
      <c r="B32" s="22"/>
      <c r="C32" s="31">
        <f t="shared" si="1"/>
        <v>33.543436438470124</v>
      </c>
      <c r="D32" s="35"/>
      <c r="E32" s="32">
        <f t="shared" si="2"/>
        <v>13.101166113961682</v>
      </c>
      <c r="I32" s="12"/>
      <c r="J32" s="26">
        <f t="shared" si="3"/>
        <v>0.09369221296335006</v>
      </c>
      <c r="K32" s="10"/>
      <c r="L32" s="27">
        <f t="shared" si="4"/>
        <v>1.0863234959327281</v>
      </c>
      <c r="M32" s="33">
        <f t="shared" si="5"/>
        <v>2.543436438470122</v>
      </c>
      <c r="N32" s="34">
        <f t="shared" si="6"/>
        <v>0.4363323129985824</v>
      </c>
    </row>
    <row r="33" spans="1:14" ht="12.75">
      <c r="A33" s="30">
        <f t="shared" si="0"/>
        <v>26</v>
      </c>
      <c r="B33" s="22"/>
      <c r="C33" s="31">
        <f t="shared" si="1"/>
        <v>33.76346770156364</v>
      </c>
      <c r="D33" s="35"/>
      <c r="E33" s="32">
        <f t="shared" si="2"/>
        <v>13.5895055504614</v>
      </c>
      <c r="I33" s="12"/>
      <c r="J33" s="26">
        <f t="shared" si="3"/>
        <v>0.10120595370083296</v>
      </c>
      <c r="K33" s="10"/>
      <c r="L33" s="27">
        <f t="shared" si="4"/>
        <v>1.0798829630666045</v>
      </c>
      <c r="M33" s="33">
        <f t="shared" si="5"/>
        <v>2.763467701563638</v>
      </c>
      <c r="N33" s="34">
        <f t="shared" si="6"/>
        <v>0.4537856055185257</v>
      </c>
    </row>
    <row r="34" spans="1:14" ht="12.75">
      <c r="A34" s="30">
        <f t="shared" si="0"/>
        <v>27</v>
      </c>
      <c r="B34" s="22"/>
      <c r="C34" s="31">
        <f t="shared" si="1"/>
        <v>33.99421557519257</v>
      </c>
      <c r="D34" s="35"/>
      <c r="E34" s="32">
        <f t="shared" si="2"/>
        <v>14.07370549192595</v>
      </c>
      <c r="I34" s="12"/>
      <c r="J34" s="26">
        <f t="shared" si="3"/>
        <v>0.1089934758116321</v>
      </c>
      <c r="K34" s="10"/>
      <c r="L34" s="27">
        <f t="shared" si="4"/>
        <v>1.0732077537597329</v>
      </c>
      <c r="M34" s="33">
        <f t="shared" si="5"/>
        <v>2.9942155751925688</v>
      </c>
      <c r="N34" s="34">
        <f t="shared" si="6"/>
        <v>0.47123889803846897</v>
      </c>
    </row>
    <row r="35" spans="1:14" ht="12.75">
      <c r="A35" s="30">
        <f t="shared" si="0"/>
        <v>28</v>
      </c>
      <c r="B35" s="22"/>
      <c r="C35" s="31">
        <f t="shared" si="1"/>
        <v>34.235942838004654</v>
      </c>
      <c r="D35" s="35"/>
      <c r="E35" s="32">
        <f t="shared" si="2"/>
        <v>14.553618446362615</v>
      </c>
      <c r="I35" s="12"/>
      <c r="J35" s="26">
        <f t="shared" si="3"/>
        <v>0.11705240714107301</v>
      </c>
      <c r="K35" s="10"/>
      <c r="L35" s="27">
        <f t="shared" si="4"/>
        <v>1.0662999013455323</v>
      </c>
      <c r="M35" s="33">
        <f t="shared" si="5"/>
        <v>3.2359428380046547</v>
      </c>
      <c r="N35" s="34">
        <f t="shared" si="6"/>
        <v>0.4886921905584123</v>
      </c>
    </row>
    <row r="36" spans="1:14" ht="12.75">
      <c r="A36" s="30">
        <f t="shared" si="0"/>
        <v>29</v>
      </c>
      <c r="B36" s="22"/>
      <c r="C36" s="31">
        <f t="shared" si="1"/>
        <v>34.4889263929885</v>
      </c>
      <c r="D36" s="35"/>
      <c r="E36" s="32">
        <f t="shared" si="2"/>
        <v>15.02909822763645</v>
      </c>
      <c r="I36" s="12"/>
      <c r="J36" s="26">
        <f t="shared" si="3"/>
        <v>0.12538029286060426</v>
      </c>
      <c r="K36" s="10"/>
      <c r="L36" s="27">
        <f t="shared" si="4"/>
        <v>1.059161510022766</v>
      </c>
      <c r="M36" s="33">
        <f t="shared" si="5"/>
        <v>3.4889263929885064</v>
      </c>
      <c r="N36" s="34">
        <f t="shared" si="6"/>
        <v>0.5061454830783556</v>
      </c>
    </row>
    <row r="37" spans="1:14" ht="12.75">
      <c r="A37" s="30">
        <f t="shared" si="0"/>
        <v>30</v>
      </c>
      <c r="B37" s="22"/>
      <c r="C37" s="31">
        <f t="shared" si="1"/>
        <v>34.75345774634007</v>
      </c>
      <c r="D37" s="35"/>
      <c r="E37" s="32">
        <f t="shared" si="2"/>
        <v>15.499999999999998</v>
      </c>
      <c r="I37" s="12"/>
      <c r="J37" s="26">
        <f t="shared" si="3"/>
        <v>0.1339745962155613</v>
      </c>
      <c r="K37" s="10"/>
      <c r="L37" s="27">
        <f t="shared" si="4"/>
        <v>1.0517947542145822</v>
      </c>
      <c r="M37" s="33">
        <f t="shared" si="5"/>
        <v>3.7534577463400667</v>
      </c>
      <c r="N37" s="34">
        <f t="shared" si="6"/>
        <v>0.5235987755982988</v>
      </c>
    </row>
    <row r="38" spans="1:14" ht="12.75">
      <c r="A38" s="30">
        <f t="shared" si="0"/>
        <v>31</v>
      </c>
      <c r="B38" s="22"/>
      <c r="C38" s="31">
        <f t="shared" si="1"/>
        <v>35.029843501766976</v>
      </c>
      <c r="D38" s="24"/>
      <c r="E38" s="32">
        <f t="shared" si="2"/>
        <v>15.96618032221168</v>
      </c>
      <c r="I38" s="12"/>
      <c r="J38" s="26">
        <f t="shared" si="3"/>
        <v>0.14283269929788767</v>
      </c>
      <c r="K38" s="10"/>
      <c r="L38" s="27">
        <f t="shared" si="4"/>
        <v>1.0442018779061635</v>
      </c>
      <c r="M38" s="33">
        <f t="shared" si="5"/>
        <v>4.029843501766979</v>
      </c>
      <c r="N38" s="34">
        <f t="shared" si="6"/>
        <v>0.5410520681182421</v>
      </c>
    </row>
    <row r="39" spans="1:14" ht="12.75">
      <c r="A39" s="30">
        <f t="shared" si="0"/>
        <v>32</v>
      </c>
      <c r="B39" s="22"/>
      <c r="C39" s="31">
        <f t="shared" si="1"/>
        <v>35.31840586871631</v>
      </c>
      <c r="D39" s="24"/>
      <c r="E39" s="32">
        <f t="shared" si="2"/>
        <v>16.427497191229353</v>
      </c>
      <c r="I39" s="12"/>
      <c r="J39" s="26">
        <f t="shared" si="3"/>
        <v>0.15195190384357404</v>
      </c>
      <c r="K39" s="10"/>
      <c r="L39" s="27">
        <f t="shared" si="4"/>
        <v>1.0363851939611872</v>
      </c>
      <c r="M39" s="33">
        <f t="shared" si="5"/>
        <v>4.318405868716312</v>
      </c>
      <c r="N39" s="34">
        <f t="shared" si="6"/>
        <v>0.5585053606381855</v>
      </c>
    </row>
    <row r="40" spans="1:14" ht="12.75">
      <c r="A40" s="30">
        <f t="shared" si="0"/>
        <v>33</v>
      </c>
      <c r="B40" s="22"/>
      <c r="C40" s="31">
        <f t="shared" si="1"/>
        <v>35.61948318262276</v>
      </c>
      <c r="D40" s="24"/>
      <c r="E40" s="32">
        <f t="shared" si="2"/>
        <v>16.88381008546584</v>
      </c>
      <c r="I40" s="12"/>
      <c r="J40" s="26">
        <f t="shared" si="3"/>
        <v>0.16132943205457595</v>
      </c>
      <c r="K40" s="10"/>
      <c r="L40" s="27">
        <f t="shared" si="4"/>
        <v>1.0283470834173047</v>
      </c>
      <c r="M40" s="33">
        <f t="shared" si="5"/>
        <v>4.619483182622762</v>
      </c>
      <c r="N40" s="34">
        <f t="shared" si="6"/>
        <v>0.5759586531581288</v>
      </c>
    </row>
    <row r="41" spans="1:14" ht="12.75">
      <c r="A41" s="30">
        <f t="shared" si="0"/>
        <v>34</v>
      </c>
      <c r="B41" s="22"/>
      <c r="C41" s="31">
        <f t="shared" si="1"/>
        <v>35.93343043482007</v>
      </c>
      <c r="D41" s="24"/>
      <c r="E41" s="32">
        <f t="shared" si="2"/>
        <v>17.334980007593153</v>
      </c>
      <c r="I41" s="12"/>
      <c r="J41" s="26">
        <f t="shared" si="3"/>
        <v>0.17096242744495838</v>
      </c>
      <c r="K41" s="10"/>
      <c r="L41" s="27">
        <f t="shared" si="4"/>
        <v>1.0200899947608548</v>
      </c>
      <c r="M41" s="33">
        <f t="shared" si="5"/>
        <v>4.93343043482007</v>
      </c>
      <c r="N41" s="34">
        <f t="shared" si="6"/>
        <v>0.5934119456780721</v>
      </c>
    </row>
    <row r="42" spans="1:14" ht="12.75">
      <c r="A42" s="30">
        <f t="shared" si="0"/>
        <v>35</v>
      </c>
      <c r="B42" s="22"/>
      <c r="C42" s="31">
        <f t="shared" si="1"/>
        <v>36.260619809229325</v>
      </c>
      <c r="D42" s="24"/>
      <c r="E42" s="32">
        <f t="shared" si="2"/>
        <v>17.780869526882427</v>
      </c>
      <c r="I42" s="12"/>
      <c r="J42" s="26">
        <f t="shared" si="3"/>
        <v>0.1808479557110082</v>
      </c>
      <c r="K42" s="10"/>
      <c r="L42" s="27">
        <f t="shared" si="4"/>
        <v>1.0116164431810304</v>
      </c>
      <c r="M42" s="33">
        <f t="shared" si="5"/>
        <v>5.260619809229324</v>
      </c>
      <c r="N42" s="34">
        <f t="shared" si="6"/>
        <v>0.6108652381980153</v>
      </c>
    </row>
    <row r="43" spans="1:14" ht="12.75">
      <c r="A43" s="30">
        <f t="shared" si="0"/>
        <v>36</v>
      </c>
      <c r="B43" s="22"/>
      <c r="C43" s="31">
        <f t="shared" si="1"/>
        <v>36.60144122232391</v>
      </c>
      <c r="D43" s="24"/>
      <c r="E43" s="32">
        <f t="shared" si="2"/>
        <v>18.221342821066667</v>
      </c>
      <c r="I43" s="12"/>
      <c r="J43" s="26">
        <f t="shared" si="3"/>
        <v>0.19098300562505255</v>
      </c>
      <c r="K43" s="10"/>
      <c r="L43" s="27">
        <f t="shared" si="4"/>
        <v>1.0029290098037278</v>
      </c>
      <c r="M43" s="33">
        <f t="shared" si="5"/>
        <v>5.6014412223239125</v>
      </c>
      <c r="N43" s="34">
        <f t="shared" si="6"/>
        <v>0.6283185307179586</v>
      </c>
    </row>
    <row r="44" spans="1:14" ht="12.75">
      <c r="A44" s="30">
        <f t="shared" si="0"/>
        <v>37</v>
      </c>
      <c r="B44" s="22"/>
      <c r="C44" s="31">
        <f t="shared" si="1"/>
        <v>36.95630286216066</v>
      </c>
      <c r="D44" s="24"/>
      <c r="E44" s="32">
        <f t="shared" si="2"/>
        <v>18.656265717713495</v>
      </c>
      <c r="I44" s="12"/>
      <c r="J44" s="26">
        <f t="shared" si="3"/>
        <v>0.20136448995270717</v>
      </c>
      <c r="K44" s="10"/>
      <c r="L44" s="27">
        <f t="shared" si="4"/>
        <v>0.9940303409053108</v>
      </c>
      <c r="M44" s="33">
        <f t="shared" si="5"/>
        <v>5.956302862160662</v>
      </c>
      <c r="N44" s="34">
        <f t="shared" si="6"/>
        <v>0.6457718232379019</v>
      </c>
    </row>
    <row r="45" spans="1:14" ht="12.75">
      <c r="A45" s="30">
        <f t="shared" si="0"/>
        <v>38</v>
      </c>
      <c r="B45" s="22"/>
      <c r="C45" s="31">
        <f t="shared" si="1"/>
        <v>37.32563172144827</v>
      </c>
      <c r="D45" s="24"/>
      <c r="E45" s="32">
        <f t="shared" si="2"/>
        <v>19.085505735095406</v>
      </c>
      <c r="I45" s="12"/>
      <c r="J45" s="26">
        <f t="shared" si="3"/>
        <v>0.2119892463932781</v>
      </c>
      <c r="K45" s="10"/>
      <c r="L45" s="27">
        <f t="shared" si="4"/>
        <v>0.9849231471065293</v>
      </c>
      <c r="M45" s="33">
        <f t="shared" si="5"/>
        <v>6.325631721448265</v>
      </c>
      <c r="N45" s="34">
        <f t="shared" si="6"/>
        <v>0.6632251157578453</v>
      </c>
    </row>
    <row r="46" spans="1:14" ht="12.75">
      <c r="A46" s="30">
        <f t="shared" si="0"/>
        <v>39</v>
      </c>
      <c r="B46" s="22"/>
      <c r="C46" s="31">
        <f t="shared" si="1"/>
        <v>37.709874118683764</v>
      </c>
      <c r="D46" s="24"/>
      <c r="E46" s="32">
        <f t="shared" si="2"/>
        <v>19.50893212254496</v>
      </c>
      <c r="I46" s="12"/>
      <c r="J46" s="26">
        <f t="shared" si="3"/>
        <v>0.2228540385430291</v>
      </c>
      <c r="K46" s="10"/>
      <c r="L46" s="27">
        <f t="shared" si="4"/>
        <v>0.9756102025468376</v>
      </c>
      <c r="M46" s="33">
        <f t="shared" si="5"/>
        <v>6.709874118683765</v>
      </c>
      <c r="N46" s="34">
        <f t="shared" si="6"/>
        <v>0.6806784082777885</v>
      </c>
    </row>
    <row r="47" spans="1:14" ht="12.75">
      <c r="A47" s="30">
        <f t="shared" si="0"/>
        <v>40</v>
      </c>
      <c r="B47" s="22"/>
      <c r="C47" s="31">
        <f t="shared" si="1"/>
        <v>38.10949620031121</v>
      </c>
      <c r="D47" s="35"/>
      <c r="E47" s="32">
        <f t="shared" si="2"/>
        <v>19.926415900282716</v>
      </c>
      <c r="I47" s="12"/>
      <c r="J47" s="26">
        <f t="shared" si="3"/>
        <v>0.233955556881022</v>
      </c>
      <c r="K47" s="10"/>
      <c r="L47" s="27">
        <f t="shared" si="4"/>
        <v>0.9660943440393653</v>
      </c>
      <c r="M47" s="33">
        <f t="shared" si="5"/>
        <v>7.109496200311215</v>
      </c>
      <c r="N47" s="34">
        <f t="shared" si="6"/>
        <v>0.6981317007977318</v>
      </c>
    </row>
    <row r="48" spans="1:14" ht="12.75">
      <c r="A48" s="30">
        <f t="shared" si="0"/>
        <v>41</v>
      </c>
      <c r="B48" s="22"/>
      <c r="C48" s="31">
        <f t="shared" si="1"/>
        <v>38.52498441562808</v>
      </c>
      <c r="D48" s="35"/>
      <c r="E48" s="32">
        <f t="shared" si="2"/>
        <v>20.337829898705724</v>
      </c>
      <c r="I48" s="12"/>
      <c r="J48" s="26">
        <f t="shared" si="3"/>
        <v>0.24529041977722799</v>
      </c>
      <c r="K48" s="10"/>
      <c r="L48" s="27">
        <f t="shared" si="4"/>
        <v>0.9563784702067959</v>
      </c>
      <c r="M48" s="33">
        <f t="shared" si="5"/>
        <v>7.5249844156280865</v>
      </c>
      <c r="N48" s="34">
        <f t="shared" si="6"/>
        <v>0.7155849933176751</v>
      </c>
    </row>
    <row r="49" spans="1:14" ht="12.75">
      <c r="A49" s="30">
        <f t="shared" si="0"/>
        <v>42</v>
      </c>
      <c r="B49" s="22"/>
      <c r="C49" s="31">
        <f t="shared" si="1"/>
        <v>38.9568459547685</v>
      </c>
      <c r="D49" s="35"/>
      <c r="E49" s="32">
        <f t="shared" si="2"/>
        <v>20.743048797124604</v>
      </c>
      <c r="I49" s="12"/>
      <c r="J49" s="26">
        <f t="shared" si="3"/>
        <v>0.25685517452260576</v>
      </c>
      <c r="K49" s="10"/>
      <c r="L49" s="27">
        <f t="shared" si="4"/>
        <v>0.9464655405984185</v>
      </c>
      <c r="M49" s="33">
        <f t="shared" si="5"/>
        <v>7.956845954768494</v>
      </c>
      <c r="N49" s="34">
        <f t="shared" si="6"/>
        <v>0.7330382858376184</v>
      </c>
    </row>
    <row r="50" spans="1:14" ht="12.75">
      <c r="A50" s="30">
        <f t="shared" si="0"/>
        <v>43</v>
      </c>
      <c r="B50" s="22"/>
      <c r="C50" s="31">
        <f t="shared" si="1"/>
        <v>39.40560913851011</v>
      </c>
      <c r="D50" s="35"/>
      <c r="E50" s="32">
        <f t="shared" si="2"/>
        <v>21.141949161937454</v>
      </c>
      <c r="I50" s="12"/>
      <c r="J50" s="26">
        <f t="shared" si="3"/>
        <v>0.26864629838082954</v>
      </c>
      <c r="K50" s="10"/>
      <c r="L50" s="27">
        <f t="shared" si="4"/>
        <v>0.9363585747886205</v>
      </c>
      <c r="M50" s="33">
        <f t="shared" si="5"/>
        <v>8.40560913851011</v>
      </c>
      <c r="N50" s="34">
        <f t="shared" si="6"/>
        <v>0.7504915783575618</v>
      </c>
    </row>
    <row r="51" spans="1:14" ht="12.75">
      <c r="A51" s="30">
        <f t="shared" si="0"/>
        <v>44</v>
      </c>
      <c r="B51" s="22"/>
      <c r="C51" s="31">
        <f t="shared" si="1"/>
        <v>39.871823746867456</v>
      </c>
      <c r="D51" s="35"/>
      <c r="E51" s="32">
        <f t="shared" si="2"/>
        <v>21.534409484228917</v>
      </c>
      <c r="I51" s="12"/>
      <c r="J51" s="26">
        <f t="shared" si="3"/>
        <v>0.2806601996613488</v>
      </c>
      <c r="K51" s="10"/>
      <c r="L51" s="27">
        <f t="shared" si="4"/>
        <v>0.9260606514570962</v>
      </c>
      <c r="M51" s="33">
        <f t="shared" si="5"/>
        <v>8.871823746867456</v>
      </c>
      <c r="N51" s="34">
        <f t="shared" si="6"/>
        <v>0.767944870877505</v>
      </c>
    </row>
    <row r="52" spans="1:14" ht="12.75">
      <c r="A52" s="30">
        <f t="shared" si="0"/>
        <v>45</v>
      </c>
      <c r="B52" s="22"/>
      <c r="C52" s="31">
        <f t="shared" si="1"/>
        <v>40.356061271430136</v>
      </c>
      <c r="D52" s="35"/>
      <c r="E52" s="32">
        <f t="shared" si="2"/>
        <v>21.920310216782976</v>
      </c>
      <c r="I52" s="12"/>
      <c r="J52" s="26">
        <f t="shared" si="3"/>
        <v>0.2928932188134524</v>
      </c>
      <c r="K52" s="10"/>
      <c r="L52" s="27">
        <f t="shared" si="4"/>
        <v>0.9155749074510503</v>
      </c>
      <c r="M52" s="33">
        <f t="shared" si="5"/>
        <v>9.35606127143014</v>
      </c>
      <c r="N52" s="34">
        <f t="shared" si="6"/>
        <v>0.7853981633974483</v>
      </c>
    </row>
    <row r="53" spans="1:14" ht="12.75">
      <c r="A53" s="30">
        <f t="shared" si="0"/>
        <v>46</v>
      </c>
      <c r="B53" s="22"/>
      <c r="C53" s="31">
        <f t="shared" si="1"/>
        <v>40.85891507416494</v>
      </c>
      <c r="D53" s="35"/>
      <c r="E53" s="32">
        <f t="shared" si="2"/>
        <v>22.299533810498186</v>
      </c>
      <c r="I53" s="12"/>
      <c r="J53" s="26">
        <f t="shared" si="3"/>
        <v>0.30534162954100275</v>
      </c>
      <c r="K53" s="10"/>
      <c r="L53" s="27">
        <f t="shared" si="4"/>
        <v>0.9049045368296847</v>
      </c>
      <c r="M53" s="33">
        <f t="shared" si="5"/>
        <v>9.85891507416494</v>
      </c>
      <c r="N53" s="34">
        <f t="shared" si="6"/>
        <v>0.8028514559173916</v>
      </c>
    </row>
    <row r="54" spans="1:14" ht="12.75">
      <c r="A54" s="30">
        <f t="shared" si="0"/>
        <v>47</v>
      </c>
      <c r="B54" s="22"/>
      <c r="C54" s="31">
        <f t="shared" si="1"/>
        <v>41.38100043291129</v>
      </c>
      <c r="D54" s="35"/>
      <c r="E54" s="32">
        <f t="shared" si="2"/>
        <v>22.671964750194284</v>
      </c>
      <c r="I54" s="12"/>
      <c r="J54" s="26">
        <f t="shared" si="3"/>
        <v>0.3180016399375015</v>
      </c>
      <c r="K54" s="10"/>
      <c r="L54" s="27">
        <f t="shared" si="4"/>
        <v>0.8940527898912571</v>
      </c>
      <c r="M54" s="33">
        <f t="shared" si="5"/>
        <v>10.381000432911291</v>
      </c>
      <c r="N54" s="34">
        <f t="shared" si="6"/>
        <v>0.8203047484373349</v>
      </c>
    </row>
    <row r="55" spans="1:14" ht="12.75">
      <c r="A55" s="30">
        <f t="shared" si="0"/>
        <v>48</v>
      </c>
      <c r="B55" s="22"/>
      <c r="C55" s="31">
        <f t="shared" si="1"/>
        <v>41.922954451049215</v>
      </c>
      <c r="D55" s="35"/>
      <c r="E55" s="32">
        <f t="shared" si="2"/>
        <v>23.037489589799222</v>
      </c>
      <c r="I55" s="12"/>
      <c r="J55" s="26">
        <f t="shared" si="3"/>
        <v>0.33086939364114176</v>
      </c>
      <c r="K55" s="10"/>
      <c r="L55" s="27">
        <f t="shared" si="4"/>
        <v>0.8830229721830083</v>
      </c>
      <c r="M55" s="33">
        <f t="shared" si="5"/>
        <v>10.922954451049213</v>
      </c>
      <c r="N55" s="34">
        <f t="shared" si="6"/>
        <v>0.8377580409572782</v>
      </c>
    </row>
    <row r="56" spans="1:14" ht="12.75">
      <c r="A56" s="30">
        <f t="shared" si="0"/>
        <v>49</v>
      </c>
      <c r="B56" s="22"/>
      <c r="C56" s="31">
        <f t="shared" si="1"/>
        <v>42.48543580580102</v>
      </c>
      <c r="D56" s="35"/>
      <c r="E56" s="32">
        <f t="shared" si="2"/>
        <v>23.39599698690593</v>
      </c>
      <c r="I56" s="12"/>
      <c r="J56" s="26">
        <f t="shared" si="3"/>
        <v>0.3439409710094927</v>
      </c>
      <c r="K56" s="10"/>
      <c r="L56" s="27">
        <f t="shared" si="4"/>
        <v>0.8718184434942601</v>
      </c>
      <c r="M56" s="33">
        <f t="shared" si="5"/>
        <v>11.48543580580102</v>
      </c>
      <c r="N56" s="34">
        <f t="shared" si="6"/>
        <v>0.8552113334772214</v>
      </c>
    </row>
    <row r="57" spans="1:14" ht="12.75">
      <c r="A57" s="30">
        <f t="shared" si="0"/>
        <v>50</v>
      </c>
      <c r="B57" s="22"/>
      <c r="C57" s="31">
        <f t="shared" si="1"/>
        <v>43.06912430634357</v>
      </c>
      <c r="D57" s="35"/>
      <c r="E57" s="32">
        <f t="shared" si="2"/>
        <v>23.747377736688318</v>
      </c>
      <c r="I57" s="12"/>
      <c r="J57" s="26">
        <f t="shared" si="3"/>
        <v>0.35721239031346064</v>
      </c>
      <c r="K57" s="10"/>
      <c r="L57" s="27">
        <f t="shared" si="4"/>
        <v>0.860442616832992</v>
      </c>
      <c r="M57" s="33">
        <f t="shared" si="5"/>
        <v>12.069124306343566</v>
      </c>
      <c r="N57" s="34">
        <f t="shared" si="6"/>
        <v>0.8726646259971648</v>
      </c>
    </row>
    <row r="58" spans="1:14" ht="12.75">
      <c r="A58" s="30">
        <f t="shared" si="0"/>
        <v>51</v>
      </c>
      <c r="B58" s="22"/>
      <c r="C58" s="31">
        <f t="shared" si="1"/>
        <v>43.674720229366045</v>
      </c>
      <c r="D58" s="35"/>
      <c r="E58" s="32">
        <f t="shared" si="2"/>
        <v>24.0915248051661</v>
      </c>
      <c r="I58" s="12"/>
      <c r="J58" s="26">
        <f t="shared" si="3"/>
        <v>0.3706796089501625</v>
      </c>
      <c r="K58" s="10"/>
      <c r="L58" s="27">
        <f t="shared" si="4"/>
        <v>0.8488989573862051</v>
      </c>
      <c r="M58" s="33">
        <f t="shared" si="5"/>
        <v>12.674720229366043</v>
      </c>
      <c r="N58" s="34">
        <f t="shared" si="6"/>
        <v>0.8901179185171081</v>
      </c>
    </row>
    <row r="59" spans="1:14" ht="12.75">
      <c r="A59" s="30">
        <f t="shared" si="0"/>
        <v>52</v>
      </c>
      <c r="B59" s="22"/>
      <c r="C59" s="31">
        <f t="shared" si="1"/>
        <v>44.30294339593129</v>
      </c>
      <c r="D59" s="35"/>
      <c r="E59" s="32">
        <f t="shared" si="2"/>
        <v>24.42833336180838</v>
      </c>
      <c r="I59" s="12"/>
      <c r="J59" s="26">
        <f t="shared" si="3"/>
        <v>0.3843385246743417</v>
      </c>
      <c r="K59" s="10"/>
      <c r="L59" s="27">
        <f t="shared" si="4"/>
        <v>0.8371909814643927</v>
      </c>
      <c r="M59" s="33">
        <f t="shared" si="5"/>
        <v>13.302943395931289</v>
      </c>
      <c r="N59" s="34">
        <f t="shared" si="6"/>
        <v>0.9075712110370514</v>
      </c>
    </row>
    <row r="60" spans="1:14" ht="12.75">
      <c r="A60" s="30">
        <f t="shared" si="0"/>
        <v>53</v>
      </c>
      <c r="B60" s="22"/>
      <c r="C60" s="31">
        <f t="shared" si="1"/>
        <v>44.954531949524636</v>
      </c>
      <c r="D60" s="35"/>
      <c r="E60" s="32">
        <f t="shared" si="2"/>
        <v>24.757700811466076</v>
      </c>
      <c r="I60" s="12"/>
      <c r="J60" s="26">
        <f t="shared" si="3"/>
        <v>0.3981849768479516</v>
      </c>
      <c r="K60" s="10"/>
      <c r="L60" s="27">
        <f t="shared" si="4"/>
        <v>0.8253222554304387</v>
      </c>
      <c r="M60" s="33">
        <f t="shared" si="5"/>
        <v>13.954531949524632</v>
      </c>
      <c r="N60" s="34">
        <f t="shared" si="6"/>
        <v>0.9250245035569946</v>
      </c>
    </row>
    <row r="61" spans="1:14" ht="12.75">
      <c r="A61" s="30">
        <f t="shared" si="0"/>
        <v>54</v>
      </c>
      <c r="B61" s="22"/>
      <c r="C61" s="31">
        <f t="shared" si="1"/>
        <v>45.63024079106256</v>
      </c>
      <c r="D61" s="35"/>
      <c r="E61" s="32">
        <f t="shared" si="2"/>
        <v>25.079526825623372</v>
      </c>
      <c r="I61" s="12"/>
      <c r="J61" s="26">
        <f t="shared" si="3"/>
        <v>0.41221474770752686</v>
      </c>
      <c r="K61" s="10"/>
      <c r="L61" s="27">
        <f t="shared" si="4"/>
        <v>0.8132963946132674</v>
      </c>
      <c r="M61" s="33">
        <f t="shared" si="5"/>
        <v>14.630240791062565</v>
      </c>
      <c r="N61" s="34">
        <f t="shared" si="6"/>
        <v>0.9424777960769379</v>
      </c>
    </row>
    <row r="62" spans="1:14" ht="12.75">
      <c r="A62" s="30">
        <f t="shared" si="0"/>
        <v>55</v>
      </c>
      <c r="B62" s="22"/>
      <c r="C62" s="31">
        <f t="shared" si="1"/>
        <v>46.330839622467586</v>
      </c>
      <c r="D62" s="35"/>
      <c r="E62" s="32">
        <f t="shared" si="2"/>
        <v>25.393713372958747</v>
      </c>
      <c r="I62" s="12"/>
      <c r="J62" s="26">
        <f t="shared" si="3"/>
        <v>0.42642356364895384</v>
      </c>
      <c r="K62" s="10"/>
      <c r="L62" s="27">
        <f t="shared" si="4"/>
        <v>0.8011170622065813</v>
      </c>
      <c r="M62" s="33">
        <f t="shared" si="5"/>
        <v>15.330839622467584</v>
      </c>
      <c r="N62" s="34">
        <f t="shared" si="6"/>
        <v>0.9599310885968813</v>
      </c>
    </row>
    <row r="63" spans="1:14" ht="12.75">
      <c r="A63" s="30">
        <f t="shared" si="0"/>
        <v>56</v>
      </c>
      <c r="B63" s="22"/>
      <c r="C63" s="31">
        <f t="shared" si="1"/>
        <v>47.05711054631374</v>
      </c>
      <c r="D63" s="35"/>
      <c r="E63" s="32">
        <f t="shared" si="2"/>
        <v>25.700164749206294</v>
      </c>
      <c r="I63" s="12"/>
      <c r="J63" s="26">
        <f t="shared" si="3"/>
        <v>0.4408070965292532</v>
      </c>
      <c r="K63" s="10"/>
      <c r="L63" s="27">
        <f t="shared" si="4"/>
        <v>0.788787968153015</v>
      </c>
      <c r="M63" s="33">
        <f t="shared" si="5"/>
        <v>16.05711054631374</v>
      </c>
      <c r="N63" s="34">
        <f t="shared" si="6"/>
        <v>0.9773843811168246</v>
      </c>
    </row>
    <row r="64" spans="1:14" ht="12.75">
      <c r="A64" s="30">
        <f t="shared" si="0"/>
        <v>57</v>
      </c>
      <c r="B64" s="22"/>
      <c r="C64" s="31">
        <f t="shared" si="1"/>
        <v>47.80984516516217</v>
      </c>
      <c r="D64" s="35"/>
      <c r="E64" s="32">
        <f t="shared" si="2"/>
        <v>25.998787606308145</v>
      </c>
      <c r="I64" s="12"/>
      <c r="J64" s="26">
        <f t="shared" si="3"/>
        <v>0.4553609649849729</v>
      </c>
      <c r="K64" s="10"/>
      <c r="L64" s="27">
        <f t="shared" si="4"/>
        <v>0.7763128680140521</v>
      </c>
      <c r="M64" s="33">
        <f t="shared" si="5"/>
        <v>16.80984516516217</v>
      </c>
      <c r="N64" s="34">
        <f t="shared" si="6"/>
        <v>0.9948376736367679</v>
      </c>
    </row>
    <row r="65" spans="1:14" ht="12.75">
      <c r="A65" s="30">
        <f t="shared" si="0"/>
        <v>58</v>
      </c>
      <c r="B65" s="22"/>
      <c r="C65" s="31">
        <f t="shared" si="1"/>
        <v>48.58984112073989</v>
      </c>
      <c r="D65" s="35"/>
      <c r="E65" s="32">
        <f t="shared" si="2"/>
        <v>26.28949098084921</v>
      </c>
      <c r="I65" s="12"/>
      <c r="J65" s="26">
        <f t="shared" si="3"/>
        <v>0.4700807357667951</v>
      </c>
      <c r="K65" s="10"/>
      <c r="L65" s="27">
        <f t="shared" si="4"/>
        <v>0.7636955618260437</v>
      </c>
      <c r="M65" s="33">
        <f t="shared" si="5"/>
        <v>17.589841120739894</v>
      </c>
      <c r="N65" s="34">
        <f t="shared" si="6"/>
        <v>1.0122909661567112</v>
      </c>
    </row>
    <row r="66" spans="1:14" ht="12.75">
      <c r="A66" s="30">
        <f t="shared" si="0"/>
        <v>59</v>
      </c>
      <c r="B66" s="22"/>
      <c r="C66" s="31">
        <f t="shared" si="1"/>
        <v>49.39789801031965</v>
      </c>
      <c r="D66" s="35"/>
      <c r="E66" s="32">
        <f t="shared" si="2"/>
        <v>26.572186321765482</v>
      </c>
      <c r="I66" s="12"/>
      <c r="J66" s="26">
        <f t="shared" si="3"/>
        <v>0.48496192508994584</v>
      </c>
      <c r="K66" s="10"/>
      <c r="L66" s="27">
        <f t="shared" si="4"/>
        <v>0.7509398929426816</v>
      </c>
      <c r="M66" s="33">
        <f t="shared" si="5"/>
        <v>18.39789801031965</v>
      </c>
      <c r="N66" s="34">
        <f t="shared" si="6"/>
        <v>1.0297442586766545</v>
      </c>
    </row>
    <row r="67" spans="1:14" ht="12.75">
      <c r="A67" s="30">
        <f t="shared" si="0"/>
        <v>60</v>
      </c>
      <c r="B67" s="22"/>
      <c r="C67" s="31">
        <f t="shared" si="1"/>
        <v>50.234812615847346</v>
      </c>
      <c r="D67" s="35"/>
      <c r="E67" s="32">
        <f t="shared" si="2"/>
        <v>26.846787517317598</v>
      </c>
      <c r="I67" s="12"/>
      <c r="J67" s="26">
        <f t="shared" si="3"/>
        <v>0.4999999999999999</v>
      </c>
      <c r="K67" s="10"/>
      <c r="L67" s="27">
        <f t="shared" si="4"/>
        <v>0.7380497468642744</v>
      </c>
      <c r="M67" s="33">
        <f t="shared" si="5"/>
        <v>19.234812615847343</v>
      </c>
      <c r="N67" s="34">
        <f t="shared" si="6"/>
        <v>1.0471975511965976</v>
      </c>
    </row>
    <row r="68" spans="1:14" ht="12.75">
      <c r="A68" s="30">
        <f t="shared" si="0"/>
        <v>61</v>
      </c>
      <c r="B68" s="22"/>
      <c r="C68" s="31">
        <f t="shared" si="1"/>
        <v>51.101373380914964</v>
      </c>
      <c r="D68" s="24"/>
      <c r="E68" s="32">
        <f t="shared" si="2"/>
        <v>27.11321092132127</v>
      </c>
      <c r="I68" s="12"/>
      <c r="J68" s="26">
        <f t="shared" si="3"/>
        <v>0.5151903797536629</v>
      </c>
      <c r="K68" s="10"/>
      <c r="L68" s="27">
        <f t="shared" si="4"/>
        <v>0.725029050054187</v>
      </c>
      <c r="M68" s="33">
        <f t="shared" si="5"/>
        <v>20.10137338091496</v>
      </c>
      <c r="N68" s="34">
        <f t="shared" si="6"/>
        <v>1.064650843716541</v>
      </c>
    </row>
    <row r="69" spans="1:14" ht="12.75">
      <c r="A69" s="30">
        <f t="shared" si="0"/>
        <v>62</v>
      </c>
      <c r="B69" s="22"/>
      <c r="C69" s="31">
        <f t="shared" si="1"/>
        <v>51.99835407203898</v>
      </c>
      <c r="D69" s="24"/>
      <c r="E69" s="32">
        <f t="shared" si="2"/>
        <v>27.371375378626734</v>
      </c>
      <c r="I69" s="12"/>
      <c r="J69" s="26">
        <f t="shared" si="3"/>
        <v>0.5305284372141091</v>
      </c>
      <c r="K69" s="10"/>
      <c r="L69" s="27">
        <f t="shared" si="4"/>
        <v>0.7118817687428024</v>
      </c>
      <c r="M69" s="33">
        <f t="shared" si="5"/>
        <v>20.99835407203898</v>
      </c>
      <c r="N69" s="34">
        <f t="shared" si="6"/>
        <v>1.0821041362364843</v>
      </c>
    </row>
    <row r="70" spans="1:14" ht="12.75">
      <c r="A70" s="30">
        <f t="shared" si="0"/>
        <v>63</v>
      </c>
      <c r="B70" s="22"/>
      <c r="C70" s="31">
        <f t="shared" si="1"/>
        <v>52.926506564395815</v>
      </c>
      <c r="D70" s="24"/>
      <c r="E70" s="32">
        <f t="shared" si="2"/>
        <v>27.621202249839403</v>
      </c>
      <c r="I70" s="12"/>
      <c r="J70" s="26">
        <f t="shared" si="3"/>
        <v>0.5460095002604531</v>
      </c>
      <c r="K70" s="10"/>
      <c r="L70" s="27">
        <f t="shared" si="4"/>
        <v>0.6986119077193685</v>
      </c>
      <c r="M70" s="33">
        <f t="shared" si="5"/>
        <v>21.926506564395815</v>
      </c>
      <c r="N70" s="34">
        <f t="shared" si="6"/>
        <v>1.0995574287564276</v>
      </c>
    </row>
    <row r="71" spans="1:14" ht="12.75">
      <c r="A71" s="30">
        <f t="shared" si="0"/>
        <v>64</v>
      </c>
      <c r="B71" s="22"/>
      <c r="C71" s="31">
        <f t="shared" si="1"/>
        <v>53.88655269877179</v>
      </c>
      <c r="D71" s="24"/>
      <c r="E71" s="32">
        <f t="shared" si="2"/>
        <v>27.86261543527418</v>
      </c>
      <c r="I71" s="12"/>
      <c r="J71" s="26">
        <f t="shared" si="3"/>
        <v>0.5616288532109226</v>
      </c>
      <c r="K71" s="10"/>
      <c r="L71" s="27">
        <f t="shared" si="4"/>
        <v>0.6852235091121011</v>
      </c>
      <c r="M71" s="33">
        <f t="shared" si="5"/>
        <v>22.886552698771787</v>
      </c>
      <c r="N71" s="34">
        <f t="shared" si="6"/>
        <v>1.117010721276371</v>
      </c>
    </row>
    <row r="72" spans="1:14" ht="12.75">
      <c r="A72" s="30">
        <f t="shared" si="0"/>
        <v>65</v>
      </c>
      <c r="B72" s="22"/>
      <c r="C72" s="31">
        <f t="shared" si="1"/>
        <v>54.87917516664507</v>
      </c>
      <c r="D72" s="24"/>
      <c r="E72" s="32">
        <f t="shared" si="2"/>
        <v>28.09554139813615</v>
      </c>
      <c r="I72" s="12"/>
      <c r="J72" s="26">
        <f t="shared" si="3"/>
        <v>0.5773817382593005</v>
      </c>
      <c r="K72" s="10"/>
      <c r="L72" s="27">
        <f t="shared" si="4"/>
        <v>0.6717206511569123</v>
      </c>
      <c r="M72" s="33">
        <f t="shared" si="5"/>
        <v>23.87917516664507</v>
      </c>
      <c r="N72" s="34">
        <f t="shared" si="6"/>
        <v>1.1344640137963142</v>
      </c>
    </row>
    <row r="73" spans="1:14" ht="12.75">
      <c r="A73" s="30">
        <f t="shared" si="0"/>
        <v>66</v>
      </c>
      <c r="B73" s="22"/>
      <c r="C73" s="31">
        <f t="shared" si="1"/>
        <v>55.905007394705834</v>
      </c>
      <c r="D73" s="24"/>
      <c r="E73" s="32">
        <f t="shared" si="2"/>
        <v>28.319909186920626</v>
      </c>
      <c r="I73" s="12"/>
      <c r="J73" s="26">
        <f t="shared" si="3"/>
        <v>0.5932633569241998</v>
      </c>
      <c r="K73" s="10"/>
      <c r="L73" s="27">
        <f t="shared" si="4"/>
        <v>0.6581074469551402</v>
      </c>
      <c r="M73" s="33">
        <f t="shared" si="5"/>
        <v>24.90500739470583</v>
      </c>
      <c r="N73" s="34">
        <f t="shared" si="6"/>
        <v>1.1519173063162575</v>
      </c>
    </row>
    <row r="74" spans="1:14" ht="12.75">
      <c r="A74" s="30">
        <f t="shared" si="0"/>
        <v>67</v>
      </c>
      <c r="B74" s="22"/>
      <c r="C74" s="31">
        <f t="shared" si="1"/>
        <v>56.96462241941393</v>
      </c>
      <c r="D74" s="24"/>
      <c r="E74" s="32">
        <f t="shared" si="2"/>
        <v>28.535650457025653</v>
      </c>
      <c r="I74" s="12"/>
      <c r="J74" s="26">
        <f t="shared" si="3"/>
        <v>0.6092688715107263</v>
      </c>
      <c r="K74" s="10"/>
      <c r="L74" s="27">
        <f t="shared" si="4"/>
        <v>0.6443880432206591</v>
      </c>
      <c r="M74" s="33">
        <f t="shared" si="5"/>
        <v>25.964622419413924</v>
      </c>
      <c r="N74" s="34">
        <f t="shared" si="6"/>
        <v>1.1693705988362009</v>
      </c>
    </row>
    <row r="75" spans="1:14" ht="12.75">
      <c r="A75" s="30">
        <f t="shared" si="0"/>
        <v>68</v>
      </c>
      <c r="B75" s="22"/>
      <c r="C75" s="31">
        <f t="shared" si="1"/>
        <v>58.0585207670248</v>
      </c>
      <c r="D75" s="24"/>
      <c r="E75" s="32">
        <f t="shared" si="2"/>
        <v>28.74269949157041</v>
      </c>
      <c r="I75" s="12"/>
      <c r="J75" s="26">
        <f t="shared" si="3"/>
        <v>0.625393406584088</v>
      </c>
      <c r="K75" s="10"/>
      <c r="L75" s="27">
        <f t="shared" si="4"/>
        <v>0.630566619016749</v>
      </c>
      <c r="M75" s="33">
        <f t="shared" si="5"/>
        <v>27.0585207670248</v>
      </c>
      <c r="N75" s="34">
        <f t="shared" si="6"/>
        <v>1.1868238913561442</v>
      </c>
    </row>
    <row r="76" spans="1:14" ht="12.75">
      <c r="A76" s="30">
        <f t="shared" si="0"/>
        <v>69</v>
      </c>
      <c r="B76" s="22"/>
      <c r="C76" s="31">
        <f t="shared" si="1"/>
        <v>59.187117385407205</v>
      </c>
      <c r="D76" s="24"/>
      <c r="E76" s="32">
        <f t="shared" si="2"/>
        <v>28.940993221413255</v>
      </c>
      <c r="I76" s="12"/>
      <c r="J76" s="26">
        <f t="shared" si="3"/>
        <v>0.6416320504546996</v>
      </c>
      <c r="K76" s="10"/>
      <c r="L76" s="27">
        <f t="shared" si="4"/>
        <v>0.6166473844831141</v>
      </c>
      <c r="M76" s="33">
        <f t="shared" si="5"/>
        <v>28.187117385407202</v>
      </c>
      <c r="N76" s="34">
        <f t="shared" si="6"/>
        <v>1.2042771838760873</v>
      </c>
    </row>
    <row r="77" spans="1:14" ht="12.75">
      <c r="A77" s="30">
        <f t="shared" si="0"/>
        <v>70</v>
      </c>
      <c r="B77" s="22"/>
      <c r="C77" s="31">
        <f t="shared" si="1"/>
        <v>60.35072771127129</v>
      </c>
      <c r="D77" s="24"/>
      <c r="E77" s="32">
        <f t="shared" si="2"/>
        <v>29.130471244363157</v>
      </c>
      <c r="I77" s="12"/>
      <c r="J77" s="26">
        <f t="shared" si="3"/>
        <v>0.6579798566743311</v>
      </c>
      <c r="K77" s="10"/>
      <c r="L77" s="27">
        <f t="shared" si="4"/>
        <v>0.6026345795534312</v>
      </c>
      <c r="M77" s="33">
        <f t="shared" si="5"/>
        <v>29.35072771127129</v>
      </c>
      <c r="N77" s="34">
        <f t="shared" si="6"/>
        <v>1.2217304763960306</v>
      </c>
    </row>
    <row r="78" spans="1:14" ht="12.75">
      <c r="A78" s="30">
        <f t="shared" si="0"/>
        <v>71</v>
      </c>
      <c r="B78" s="22"/>
      <c r="C78" s="31">
        <f t="shared" si="1"/>
        <v>61.549553000174456</v>
      </c>
      <c r="D78" s="24"/>
      <c r="E78" s="32">
        <f t="shared" si="2"/>
        <v>29.31107584357882</v>
      </c>
      <c r="I78" s="12"/>
      <c r="J78" s="26">
        <f t="shared" si="3"/>
        <v>0.6744318455428433</v>
      </c>
      <c r="K78" s="10"/>
      <c r="L78" s="27">
        <f t="shared" si="4"/>
        <v>0.5885324726638275</v>
      </c>
      <c r="M78" s="33">
        <f t="shared" si="5"/>
        <v>30.549553000174456</v>
      </c>
      <c r="N78" s="34">
        <f t="shared" si="6"/>
        <v>1.239183768915974</v>
      </c>
    </row>
    <row r="79" spans="1:14" ht="12.75">
      <c r="A79" s="30">
        <f t="shared" si="0"/>
        <v>72</v>
      </c>
      <c r="B79" s="22"/>
      <c r="C79" s="31">
        <f t="shared" si="1"/>
        <v>62.783665096538115</v>
      </c>
      <c r="D79" s="24"/>
      <c r="E79" s="32">
        <f t="shared" si="2"/>
        <v>29.48275200514976</v>
      </c>
      <c r="I79" s="12"/>
      <c r="J79" s="26">
        <f t="shared" si="3"/>
        <v>0.6909830056250525</v>
      </c>
      <c r="K79" s="10"/>
      <c r="L79" s="27">
        <f t="shared" si="4"/>
        <v>0.5743453594526716</v>
      </c>
      <c r="M79" s="33">
        <f t="shared" si="5"/>
        <v>31.78366509653812</v>
      </c>
      <c r="N79" s="34">
        <f t="shared" si="6"/>
        <v>1.2566370614359172</v>
      </c>
    </row>
    <row r="80" spans="1:14" ht="12.75">
      <c r="A80" s="30">
        <f t="shared" si="0"/>
        <v>73</v>
      </c>
      <c r="B80" s="22"/>
      <c r="C80" s="31">
        <f t="shared" si="1"/>
        <v>64.05299087603518</v>
      </c>
      <c r="D80" s="24"/>
      <c r="E80" s="32">
        <f t="shared" si="2"/>
        <v>29.6454474348541</v>
      </c>
      <c r="I80" s="12"/>
      <c r="J80" s="26">
        <f t="shared" si="3"/>
        <v>0.7076282952772632</v>
      </c>
      <c r="K80" s="10"/>
      <c r="L80" s="27">
        <f t="shared" si="4"/>
        <v>0.5600775614520814</v>
      </c>
      <c r="M80" s="33">
        <f t="shared" si="5"/>
        <v>33.052990876035174</v>
      </c>
      <c r="N80" s="34">
        <f t="shared" si="6"/>
        <v>1.2740903539558606</v>
      </c>
    </row>
    <row r="81" spans="1:14" ht="12.75">
      <c r="A81" s="30">
        <f t="shared" si="0"/>
        <v>74</v>
      </c>
      <c r="B81" s="22"/>
      <c r="C81" s="31">
        <f t="shared" si="1"/>
        <v>65.35729665161719</v>
      </c>
      <c r="D81" s="24"/>
      <c r="E81" s="32">
        <f t="shared" si="2"/>
        <v>29.799112574087886</v>
      </c>
      <c r="I81" s="12"/>
      <c r="J81" s="26">
        <f t="shared" si="3"/>
        <v>0.7243626441830009</v>
      </c>
      <c r="K81" s="10"/>
      <c r="L81" s="27">
        <f t="shared" si="4"/>
        <v>0.545733424771543</v>
      </c>
      <c r="M81" s="33">
        <f t="shared" si="5"/>
        <v>34.35729665161718</v>
      </c>
      <c r="N81" s="34">
        <f t="shared" si="6"/>
        <v>1.2915436464758039</v>
      </c>
    </row>
    <row r="82" spans="1:14" ht="12.75">
      <c r="A82" s="30">
        <f t="shared" si="0"/>
        <v>75</v>
      </c>
      <c r="B82" s="22"/>
      <c r="C82" s="31">
        <f t="shared" si="1"/>
        <v>66.69617289493522</v>
      </c>
      <c r="D82" s="24"/>
      <c r="E82" s="32">
        <f t="shared" si="2"/>
        <v>29.943700614961116</v>
      </c>
      <c r="I82" s="12"/>
      <c r="J82" s="26">
        <f t="shared" si="3"/>
        <v>0.7411809548974793</v>
      </c>
      <c r="K82" s="10"/>
      <c r="L82" s="27">
        <f t="shared" si="4"/>
        <v>0.5313173187740441</v>
      </c>
      <c r="M82" s="33">
        <f t="shared" si="5"/>
        <v>35.69617289493522</v>
      </c>
      <c r="N82" s="34">
        <f t="shared" si="6"/>
        <v>1.3089969389957472</v>
      </c>
    </row>
    <row r="83" spans="1:14" ht="12.75">
      <c r="A83" s="30">
        <f t="shared" si="0"/>
        <v>76</v>
      </c>
      <c r="B83" s="22"/>
      <c r="C83" s="31">
        <f t="shared" si="1"/>
        <v>68.06901968397877</v>
      </c>
      <c r="D83" s="24"/>
      <c r="E83" s="32">
        <f t="shared" si="2"/>
        <v>30.07916751455589</v>
      </c>
      <c r="I83" s="12"/>
      <c r="J83" s="26">
        <f t="shared" si="3"/>
        <v>0.7580781044003323</v>
      </c>
      <c r="K83" s="10"/>
      <c r="L83" s="27">
        <f t="shared" si="4"/>
        <v>0.5168336347451234</v>
      </c>
      <c r="M83" s="33">
        <f t="shared" si="5"/>
        <v>37.069019683978766</v>
      </c>
      <c r="N83" s="34">
        <f t="shared" si="6"/>
        <v>1.3264502315156905</v>
      </c>
    </row>
    <row r="84" spans="1:14" ht="12.75">
      <c r="A84" s="30">
        <f t="shared" si="0"/>
        <v>77</v>
      </c>
      <c r="B84" s="22"/>
      <c r="C84" s="31">
        <f t="shared" si="1"/>
        <v>69.47503334163738</v>
      </c>
      <c r="D84" s="24"/>
      <c r="E84" s="32">
        <f t="shared" si="2"/>
        <v>30.205472008342294</v>
      </c>
      <c r="I84" s="12"/>
      <c r="J84" s="26">
        <f t="shared" si="3"/>
        <v>0.7750489456561351</v>
      </c>
      <c r="K84" s="10"/>
      <c r="L84" s="27">
        <f t="shared" si="4"/>
        <v>0.5022867845552429</v>
      </c>
      <c r="M84" s="33">
        <f t="shared" si="5"/>
        <v>38.47503334163739</v>
      </c>
      <c r="N84" s="34">
        <f t="shared" si="6"/>
        <v>1.3439035240356338</v>
      </c>
    </row>
    <row r="85" spans="1:14" ht="12.75">
      <c r="A85" s="30">
        <f t="shared" si="0"/>
        <v>78</v>
      </c>
      <c r="B85" s="22"/>
      <c r="C85" s="31">
        <f t="shared" si="1"/>
        <v>70.91319477410954</v>
      </c>
      <c r="D85" s="24"/>
      <c r="E85" s="32">
        <f t="shared" si="2"/>
        <v>30.322575622747973</v>
      </c>
      <c r="I85" s="12"/>
      <c r="J85" s="26">
        <f t="shared" si="3"/>
        <v>0.7920883091822406</v>
      </c>
      <c r="K85" s="10"/>
      <c r="L85" s="27">
        <f t="shared" si="4"/>
        <v>0.48768119931588905</v>
      </c>
      <c r="M85" s="33">
        <f t="shared" si="5"/>
        <v>39.91319477410954</v>
      </c>
      <c r="N85" s="34">
        <f t="shared" si="6"/>
        <v>1.361356816555577</v>
      </c>
    </row>
    <row r="86" spans="1:14" ht="12.75">
      <c r="A86" s="30">
        <f t="shared" si="0"/>
        <v>79</v>
      </c>
      <c r="B86" s="22"/>
      <c r="C86" s="31">
        <f t="shared" si="1"/>
        <v>72.38226004766094</v>
      </c>
      <c r="D86" s="24"/>
      <c r="E86" s="32">
        <f t="shared" si="2"/>
        <v>30.430442686877583</v>
      </c>
      <c r="I86" s="12"/>
      <c r="J86" s="26">
        <f t="shared" si="3"/>
        <v>0.8091910046234551</v>
      </c>
      <c r="K86" s="10"/>
      <c r="L86" s="27">
        <f t="shared" si="4"/>
        <v>0.473021328029813</v>
      </c>
      <c r="M86" s="33">
        <f t="shared" si="5"/>
        <v>41.38226004766094</v>
      </c>
      <c r="N86" s="34">
        <f t="shared" si="6"/>
        <v>1.3788101090755203</v>
      </c>
    </row>
    <row r="87" spans="1:14" ht="12.75">
      <c r="A87" s="30">
        <f t="shared" si="0"/>
        <v>80</v>
      </c>
      <c r="B87" s="22"/>
      <c r="C87" s="31">
        <f t="shared" si="1"/>
        <v>73.88075375200594</v>
      </c>
      <c r="D87" s="24"/>
      <c r="E87" s="32">
        <f t="shared" si="2"/>
        <v>30.529040343378448</v>
      </c>
      <c r="I87" s="12"/>
      <c r="J87" s="26">
        <f t="shared" si="3"/>
        <v>0.8263518223330696</v>
      </c>
      <c r="K87" s="10"/>
      <c r="L87" s="27">
        <f t="shared" si="4"/>
        <v>0.4583116362358217</v>
      </c>
      <c r="M87" s="33">
        <f t="shared" si="5"/>
        <v>42.880753752005944</v>
      </c>
      <c r="N87" s="34">
        <f t="shared" si="6"/>
        <v>1.3962634015954636</v>
      </c>
    </row>
    <row r="88" spans="1:14" ht="12.75">
      <c r="A88" s="30">
        <f t="shared" si="0"/>
        <v>81</v>
      </c>
      <c r="B88" s="22"/>
      <c r="C88" s="31">
        <f t="shared" si="1"/>
        <v>75.40696568362388</v>
      </c>
      <c r="D88" s="24"/>
      <c r="E88" s="32">
        <f t="shared" si="2"/>
        <v>30.61833855844927</v>
      </c>
      <c r="I88" s="12"/>
      <c r="J88" s="26">
        <f t="shared" si="3"/>
        <v>0.843565534959769</v>
      </c>
      <c r="K88" s="10"/>
      <c r="L88" s="27">
        <f t="shared" si="4"/>
        <v>0.44355660464853186</v>
      </c>
      <c r="M88" s="33">
        <f t="shared" si="5"/>
        <v>44.40696568362388</v>
      </c>
      <c r="N88" s="34">
        <f t="shared" si="6"/>
        <v>1.413716694115407</v>
      </c>
    </row>
    <row r="89" spans="1:14" ht="12.75">
      <c r="A89" s="30">
        <f t="shared" si="0"/>
        <v>82</v>
      </c>
      <c r="B89" s="22"/>
      <c r="C89" s="31">
        <f t="shared" si="1"/>
        <v>76.95895133849766</v>
      </c>
      <c r="D89" s="24"/>
      <c r="E89" s="32">
        <f t="shared" si="2"/>
        <v>30.69831013098868</v>
      </c>
      <c r="I89" s="12"/>
      <c r="J89" s="26">
        <f t="shared" si="3"/>
        <v>0.8608268990399346</v>
      </c>
      <c r="K89" s="10"/>
      <c r="L89" s="27">
        <f t="shared" si="4"/>
        <v>0.42876072779349994</v>
      </c>
      <c r="M89" s="33">
        <f t="shared" si="5"/>
        <v>45.95895133849765</v>
      </c>
      <c r="N89" s="34">
        <f t="shared" si="6"/>
        <v>1.4311699866353502</v>
      </c>
    </row>
    <row r="90" spans="1:14" ht="12.75">
      <c r="A90" s="30">
        <f t="shared" si="0"/>
        <v>83</v>
      </c>
      <c r="B90" s="22"/>
      <c r="C90" s="31">
        <f t="shared" si="1"/>
        <v>78.53453662833047</v>
      </c>
      <c r="D90" s="24"/>
      <c r="E90" s="32">
        <f t="shared" si="2"/>
        <v>30.768930700880983</v>
      </c>
      <c r="I90" s="12"/>
      <c r="J90" s="26">
        <f t="shared" si="3"/>
        <v>0.8781306565948526</v>
      </c>
      <c r="K90" s="10"/>
      <c r="L90" s="27">
        <f t="shared" si="4"/>
        <v>0.4139285126381471</v>
      </c>
      <c r="M90" s="33">
        <f t="shared" si="5"/>
        <v>47.53453662833048</v>
      </c>
      <c r="N90" s="34">
        <f t="shared" si="6"/>
        <v>1.4486232791552935</v>
      </c>
    </row>
    <row r="91" spans="1:14" ht="12.75">
      <c r="A91" s="30">
        <f t="shared" si="0"/>
        <v>84</v>
      </c>
      <c r="B91" s="22"/>
      <c r="C91" s="31">
        <f t="shared" si="1"/>
        <v>80.13132712652143</v>
      </c>
      <c r="D91" s="24"/>
      <c r="E91" s="32">
        <f t="shared" si="2"/>
        <v>30.830178756416473</v>
      </c>
      <c r="I91" s="12"/>
      <c r="J91" s="26">
        <f t="shared" si="3"/>
        <v>0.8954715367323466</v>
      </c>
      <c r="K91" s="10"/>
      <c r="L91" s="27">
        <f t="shared" si="4"/>
        <v>0.3990644772188925</v>
      </c>
      <c r="M91" s="33">
        <f t="shared" si="5"/>
        <v>49.13132712652143</v>
      </c>
      <c r="N91" s="34">
        <f t="shared" si="6"/>
        <v>1.4660765716752369</v>
      </c>
    </row>
    <row r="92" spans="1:14" ht="12.75">
      <c r="A92" s="30">
        <f t="shared" si="0"/>
        <v>85</v>
      </c>
      <c r="B92" s="22"/>
      <c r="C92" s="31">
        <f t="shared" si="1"/>
        <v>81.74672201182716</v>
      </c>
      <c r="D92" s="24"/>
      <c r="E92" s="32">
        <f t="shared" si="2"/>
        <v>30.882035640844112</v>
      </c>
      <c r="I92" s="12"/>
      <c r="J92" s="26">
        <f t="shared" si="3"/>
        <v>0.9128442572523419</v>
      </c>
      <c r="K92" s="10"/>
      <c r="L92" s="27">
        <f t="shared" si="4"/>
        <v>0.38417314926491597</v>
      </c>
      <c r="M92" s="33">
        <f t="shared" si="5"/>
        <v>50.74672201182717</v>
      </c>
      <c r="N92" s="34">
        <f t="shared" si="6"/>
        <v>1.4835298641951802</v>
      </c>
    </row>
    <row r="93" spans="1:14" ht="12.75">
      <c r="A93" s="30">
        <f t="shared" si="0"/>
        <v>86</v>
      </c>
      <c r="B93" s="22"/>
      <c r="C93" s="31">
        <f t="shared" si="1"/>
        <v>83.37793271332242</v>
      </c>
      <c r="D93" s="24"/>
      <c r="E93" s="32">
        <f t="shared" si="2"/>
        <v>30.92448555805455</v>
      </c>
      <c r="I93" s="12"/>
      <c r="J93" s="26">
        <f t="shared" si="3"/>
        <v>0.9302435262558748</v>
      </c>
      <c r="K93" s="10"/>
      <c r="L93" s="27">
        <f t="shared" si="4"/>
        <v>0.36925906481896764</v>
      </c>
      <c r="M93" s="33">
        <f t="shared" si="5"/>
        <v>52.37793271332242</v>
      </c>
      <c r="N93" s="34">
        <f t="shared" si="6"/>
        <v>1.5009831567151235</v>
      </c>
    </row>
    <row r="94" spans="1:14" ht="12.75">
      <c r="A94" s="30">
        <f t="shared" si="0"/>
        <v>87</v>
      </c>
      <c r="B94" s="22"/>
      <c r="C94" s="31">
        <f t="shared" si="1"/>
        <v>85.02200607749657</v>
      </c>
      <c r="D94" s="24"/>
      <c r="E94" s="32">
        <f t="shared" si="2"/>
        <v>30.95751557739179</v>
      </c>
      <c r="I94" s="12"/>
      <c r="J94" s="26">
        <f t="shared" si="3"/>
        <v>0.947664043757056</v>
      </c>
      <c r="K94" s="10"/>
      <c r="L94" s="27">
        <f t="shared" si="4"/>
        <v>0.35432676685564624</v>
      </c>
      <c r="M94" s="33">
        <f t="shared" si="5"/>
        <v>54.02200607749657</v>
      </c>
      <c r="N94" s="34">
        <f t="shared" si="6"/>
        <v>1.5184364492350666</v>
      </c>
    </row>
    <row r="95" spans="1:14" ht="12.75">
      <c r="A95" s="30">
        <f t="shared" si="0"/>
        <v>88</v>
      </c>
      <c r="B95" s="22"/>
      <c r="C95" s="31">
        <f t="shared" si="1"/>
        <v>86.67585168719276</v>
      </c>
      <c r="D95" s="24"/>
      <c r="E95" s="32">
        <f t="shared" si="2"/>
        <v>30.98111563759197</v>
      </c>
      <c r="I95" s="12"/>
      <c r="J95" s="26">
        <f t="shared" si="3"/>
        <v>0.965100503297499</v>
      </c>
      <c r="K95" s="10"/>
      <c r="L95" s="27">
        <f t="shared" si="4"/>
        <v>0.3393808038975632</v>
      </c>
      <c r="M95" s="33">
        <f t="shared" si="5"/>
        <v>55.67585168719277</v>
      </c>
      <c r="N95" s="34">
        <f t="shared" si="6"/>
        <v>1.53588974175501</v>
      </c>
    </row>
    <row r="96" spans="1:14" ht="12.75">
      <c r="A96" s="30">
        <f t="shared" si="0"/>
        <v>89</v>
      </c>
      <c r="B96" s="22"/>
      <c r="C96" s="31">
        <f t="shared" si="1"/>
        <v>88.33627277463854</v>
      </c>
      <c r="D96" s="24"/>
      <c r="E96" s="32">
        <f t="shared" si="2"/>
        <v>30.99527854984813</v>
      </c>
      <c r="I96" s="12"/>
      <c r="J96" s="26">
        <f t="shared" si="3"/>
        <v>0.9825475935627164</v>
      </c>
      <c r="K96" s="10"/>
      <c r="L96" s="27">
        <f t="shared" si="4"/>
        <v>0.32442572862982066</v>
      </c>
      <c r="M96" s="33">
        <f t="shared" si="5"/>
        <v>57.336272774638545</v>
      </c>
      <c r="N96" s="34">
        <f t="shared" si="6"/>
        <v>1.5533430342749532</v>
      </c>
    </row>
    <row r="97" spans="1:14" ht="12.75">
      <c r="A97" s="30">
        <f t="shared" si="0"/>
        <v>90</v>
      </c>
      <c r="B97" s="22"/>
      <c r="C97" s="31">
        <f t="shared" si="1"/>
        <v>90</v>
      </c>
      <c r="D97" s="24"/>
      <c r="E97" s="32">
        <f t="shared" si="2"/>
        <v>31</v>
      </c>
      <c r="I97" s="12"/>
      <c r="J97" s="26">
        <f t="shared" si="3"/>
        <v>0.9999999999999999</v>
      </c>
      <c r="K97" s="10"/>
      <c r="L97" s="27">
        <f t="shared" si="4"/>
        <v>0.3094660965132182</v>
      </c>
      <c r="M97" s="33">
        <f t="shared" si="5"/>
        <v>58.99999999999999</v>
      </c>
      <c r="N97" s="34">
        <f t="shared" si="6"/>
        <v>1.5707963267948966</v>
      </c>
    </row>
    <row r="98" spans="1:14" ht="13.5">
      <c r="A98" s="30">
        <f t="shared" si="0"/>
        <v>91</v>
      </c>
      <c r="B98" s="22"/>
      <c r="C98" s="31">
        <f t="shared" si="1"/>
        <v>91.66372722536144</v>
      </c>
      <c r="D98" s="24"/>
      <c r="E98" s="32">
        <f t="shared" si="2"/>
        <v>30.99527854984813</v>
      </c>
      <c r="I98" s="10"/>
      <c r="J98" s="26">
        <f t="shared" si="3"/>
        <v>1.0174524064372834</v>
      </c>
      <c r="K98" s="10"/>
      <c r="L98" s="27">
        <f t="shared" si="4"/>
        <v>0.29450646439661576</v>
      </c>
      <c r="M98" s="36">
        <f t="shared" si="5"/>
        <v>60.66372722536144</v>
      </c>
      <c r="N98" s="37">
        <f t="shared" si="6"/>
        <v>1.5882496193148399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1">
      <selection activeCell="T13" sqref="T13"/>
    </sheetView>
  </sheetViews>
  <sheetFormatPr defaultColWidth="8.00390625" defaultRowHeight="12.75"/>
  <cols>
    <col min="1" max="1" width="10.421875" style="0" customWidth="1"/>
    <col min="2" max="2" width="6.00390625" style="0" customWidth="1"/>
    <col min="3" max="3" width="10.140625" style="0" customWidth="1"/>
    <col min="4" max="4" width="3.28125" style="0" customWidth="1"/>
    <col min="5" max="5" width="12.140625" style="0" customWidth="1"/>
    <col min="6" max="6" width="3.8515625" style="0" customWidth="1"/>
    <col min="7" max="7" width="9.00390625" style="0" customWidth="1"/>
    <col min="8" max="8" width="2.28125" style="0" customWidth="1"/>
    <col min="9" max="9" width="7.140625" style="0" customWidth="1"/>
    <col min="10" max="10" width="10.140625" style="0" customWidth="1"/>
    <col min="11" max="11" width="2.7109375" style="0" customWidth="1"/>
    <col min="12" max="12" width="8.00390625" style="0" customWidth="1"/>
    <col min="13" max="13" width="10.421875" style="0" customWidth="1"/>
    <col min="14" max="14" width="7.00390625" style="0" customWidth="1"/>
    <col min="15" max="15" width="9.00390625" style="0" customWidth="1"/>
    <col min="16" max="16" width="10.140625" style="0" customWidth="1"/>
    <col min="17" max="16384" width="9.00390625" style="0" customWidth="1"/>
  </cols>
  <sheetData>
    <row r="1" spans="1:5" ht="16.5">
      <c r="A1" s="1" t="s">
        <v>0</v>
      </c>
      <c r="B1" s="2"/>
      <c r="C1" s="2"/>
      <c r="D1" s="3"/>
      <c r="E1" s="3"/>
    </row>
    <row r="2" ht="13.5"/>
    <row r="3" spans="1:16" ht="13.5">
      <c r="A3" s="4" t="s">
        <v>15</v>
      </c>
      <c r="B3" s="5"/>
      <c r="C3" s="3">
        <v>7</v>
      </c>
      <c r="E3" s="6" t="s">
        <v>2</v>
      </c>
      <c r="F3" s="7">
        <f>$C$3</f>
        <v>7</v>
      </c>
      <c r="G3" s="7">
        <f>RADIANS($F$3)</f>
        <v>0.12217304763960307</v>
      </c>
      <c r="I3" s="6" t="s">
        <v>3</v>
      </c>
      <c r="J3" s="7">
        <f>SIN($G$3)</f>
        <v>0.12186934340514748</v>
      </c>
      <c r="L3" s="6" t="s">
        <v>4</v>
      </c>
      <c r="M3" s="7">
        <f>COS($G$3)</f>
        <v>0.992546151641322</v>
      </c>
      <c r="O3" s="6" t="s">
        <v>5</v>
      </c>
      <c r="P3" s="7">
        <f>1/$M$3</f>
        <v>1.0075098254588484</v>
      </c>
    </row>
    <row r="4" ht="13.5"/>
    <row r="5" spans="1:14" ht="13.5">
      <c r="A5" s="8" t="s">
        <v>6</v>
      </c>
      <c r="C5" s="9" t="s">
        <v>7</v>
      </c>
      <c r="D5" s="10"/>
      <c r="E5" s="11" t="s">
        <v>16</v>
      </c>
      <c r="I5" s="12"/>
      <c r="J5" s="13" t="s">
        <v>9</v>
      </c>
      <c r="K5" s="14"/>
      <c r="L5" s="15"/>
      <c r="M5" s="16" t="s">
        <v>10</v>
      </c>
      <c r="N5" s="16" t="s">
        <v>17</v>
      </c>
    </row>
    <row r="6" spans="1:14" ht="13.5">
      <c r="A6" s="17" t="s">
        <v>11</v>
      </c>
      <c r="C6" s="18" t="s">
        <v>11</v>
      </c>
      <c r="D6" s="10"/>
      <c r="E6" s="19" t="s">
        <v>11</v>
      </c>
      <c r="I6" s="12"/>
      <c r="J6" s="20" t="s">
        <v>12</v>
      </c>
      <c r="K6" s="10"/>
      <c r="L6" s="20" t="s">
        <v>13</v>
      </c>
      <c r="M6" s="16" t="s">
        <v>11</v>
      </c>
      <c r="N6" s="16" t="s">
        <v>14</v>
      </c>
    </row>
    <row r="7" spans="1:14" ht="12.75">
      <c r="A7" s="38">
        <f aca="true" t="shared" si="0" ref="A7:A97">(ROW()-7)+90</f>
        <v>90</v>
      </c>
      <c r="C7" s="39">
        <f aca="true" t="shared" si="1" ref="C7:C97">$F$3+$M7</f>
        <v>7</v>
      </c>
      <c r="D7" s="40"/>
      <c r="E7" s="40">
        <f aca="true" t="shared" si="2" ref="E7:E97">$F$3*SIN($N7)</f>
        <v>0</v>
      </c>
      <c r="I7" s="12"/>
      <c r="J7" s="26">
        <f aca="true" t="shared" si="3" ref="J7:J97">1-COS($N7)</f>
        <v>0</v>
      </c>
      <c r="K7" s="10"/>
      <c r="L7" s="27">
        <f aca="true" t="shared" si="4" ref="L7:L98">$P$3-$J7*$M$3</f>
        <v>1.0075098254588484</v>
      </c>
      <c r="M7" s="28">
        <f aca="true" t="shared" si="5" ref="M7:M98">DEGREES(ATAN($J$3*$J7/$L7))</f>
        <v>0</v>
      </c>
      <c r="N7" s="29">
        <f aca="true" t="shared" si="6" ref="N7:N97">RADIANS($A7-90)</f>
        <v>0</v>
      </c>
    </row>
    <row r="8" spans="1:14" ht="12.75">
      <c r="A8" s="41">
        <f t="shared" si="0"/>
        <v>91</v>
      </c>
      <c r="C8" s="39">
        <f t="shared" si="1"/>
        <v>7.001055715009541</v>
      </c>
      <c r="D8" s="40"/>
      <c r="E8" s="40">
        <f t="shared" si="2"/>
        <v>0.12216684506098457</v>
      </c>
      <c r="I8" s="12"/>
      <c r="J8" s="26">
        <f t="shared" si="3"/>
        <v>0.00015230484360873042</v>
      </c>
      <c r="K8" s="10"/>
      <c r="L8" s="27">
        <f t="shared" si="4"/>
        <v>1.007358655872448</v>
      </c>
      <c r="M8" s="33">
        <f t="shared" si="5"/>
        <v>0.0010557150095415221</v>
      </c>
      <c r="N8" s="34">
        <f t="shared" si="6"/>
        <v>0.017453292519943295</v>
      </c>
    </row>
    <row r="9" spans="1:14" ht="12.75">
      <c r="A9" s="41">
        <f t="shared" si="0"/>
        <v>92</v>
      </c>
      <c r="C9" s="39">
        <f t="shared" si="1"/>
        <v>7.004224440082568</v>
      </c>
      <c r="D9" s="40"/>
      <c r="E9" s="40">
        <f t="shared" si="2"/>
        <v>0.24429647691750678</v>
      </c>
      <c r="I9" s="12"/>
      <c r="J9" s="26">
        <f t="shared" si="3"/>
        <v>0.0006091729809042379</v>
      </c>
      <c r="K9" s="10"/>
      <c r="L9" s="27">
        <f t="shared" si="4"/>
        <v>1.006905193160968</v>
      </c>
      <c r="M9" s="33">
        <f t="shared" si="5"/>
        <v>0.00422444008256871</v>
      </c>
      <c r="N9" s="34">
        <f t="shared" si="6"/>
        <v>0.03490658503988659</v>
      </c>
    </row>
    <row r="10" spans="1:14" ht="12.75">
      <c r="A10" s="41">
        <f t="shared" si="0"/>
        <v>93</v>
      </c>
      <c r="C10" s="39">
        <f t="shared" si="1"/>
        <v>7.009510921077497</v>
      </c>
      <c r="D10" s="40"/>
      <c r="E10" s="40">
        <f t="shared" si="2"/>
        <v>0.36635169370060683</v>
      </c>
      <c r="I10" s="12"/>
      <c r="J10" s="26">
        <f t="shared" si="3"/>
        <v>0.0013704652454261668</v>
      </c>
      <c r="K10" s="10"/>
      <c r="L10" s="27">
        <f t="shared" si="4"/>
        <v>1.0061495754535426</v>
      </c>
      <c r="M10" s="33">
        <f t="shared" si="5"/>
        <v>0.009510921077496653</v>
      </c>
      <c r="N10" s="34">
        <f t="shared" si="6"/>
        <v>0.05235987755982989</v>
      </c>
    </row>
    <row r="11" spans="1:14" ht="12.75">
      <c r="A11" s="41">
        <f t="shared" si="0"/>
        <v>94</v>
      </c>
      <c r="C11" s="39">
        <f t="shared" si="1"/>
        <v>7.0169230868806896</v>
      </c>
      <c r="D11" s="40"/>
      <c r="E11" s="40">
        <f t="shared" si="2"/>
        <v>0.4882953162088771</v>
      </c>
      <c r="I11" s="12"/>
      <c r="J11" s="26">
        <f t="shared" si="3"/>
        <v>0.0024359497401758023</v>
      </c>
      <c r="K11" s="10"/>
      <c r="L11" s="27">
        <f t="shared" si="4"/>
        <v>1.0050920329186452</v>
      </c>
      <c r="M11" s="33">
        <f t="shared" si="5"/>
        <v>0.016923086880689792</v>
      </c>
      <c r="N11" s="34">
        <f t="shared" si="6"/>
        <v>0.06981317007977318</v>
      </c>
    </row>
    <row r="12" spans="1:14" ht="12.75">
      <c r="A12" s="41">
        <f t="shared" si="0"/>
        <v>95</v>
      </c>
      <c r="C12" s="39">
        <f t="shared" si="1"/>
        <v>7.026472078224474</v>
      </c>
      <c r="D12" s="40"/>
      <c r="E12" s="40">
        <f t="shared" si="2"/>
        <v>0.6100901992336072</v>
      </c>
      <c r="I12" s="12"/>
      <c r="J12" s="26">
        <f t="shared" si="3"/>
        <v>0.003805301908254455</v>
      </c>
      <c r="K12" s="10"/>
      <c r="L12" s="27">
        <f t="shared" si="4"/>
        <v>1.003732887693977</v>
      </c>
      <c r="M12" s="33">
        <f t="shared" si="5"/>
        <v>0.026472078224474498</v>
      </c>
      <c r="N12" s="34">
        <f t="shared" si="6"/>
        <v>0.08726646259971647</v>
      </c>
    </row>
    <row r="13" spans="1:14" ht="12.75">
      <c r="A13" s="41">
        <f t="shared" si="0"/>
        <v>96</v>
      </c>
      <c r="C13" s="39">
        <f t="shared" si="1"/>
        <v>7.03817228830283</v>
      </c>
      <c r="D13" s="40"/>
      <c r="E13" s="40">
        <f t="shared" si="2"/>
        <v>0.7316992428735742</v>
      </c>
      <c r="I13" s="12"/>
      <c r="J13" s="26">
        <f t="shared" si="3"/>
        <v>0.00547810463172671</v>
      </c>
      <c r="K13" s="10"/>
      <c r="L13" s="27">
        <f t="shared" si="4"/>
        <v>1.0020725537883395</v>
      </c>
      <c r="M13" s="33">
        <f t="shared" si="5"/>
        <v>0.03817228830283029</v>
      </c>
      <c r="N13" s="34">
        <f t="shared" si="6"/>
        <v>0.10471975511965978</v>
      </c>
    </row>
    <row r="14" spans="1:14" ht="12.75">
      <c r="A14" s="41">
        <f t="shared" si="0"/>
        <v>97</v>
      </c>
      <c r="C14" s="39">
        <f t="shared" si="1"/>
        <v>7.052041415458704</v>
      </c>
      <c r="D14" s="40"/>
      <c r="E14" s="40">
        <f t="shared" si="2"/>
        <v>0.8530854038360324</v>
      </c>
      <c r="I14" s="12"/>
      <c r="J14" s="26">
        <f t="shared" si="3"/>
        <v>0.007453848358678017</v>
      </c>
      <c r="K14" s="10"/>
      <c r="L14" s="27">
        <f t="shared" si="4"/>
        <v>1.0001115369555245</v>
      </c>
      <c r="M14" s="33">
        <f t="shared" si="5"/>
        <v>0.052041415458704186</v>
      </c>
      <c r="N14" s="34">
        <f t="shared" si="6"/>
        <v>0.12217304763960307</v>
      </c>
    </row>
    <row r="15" spans="1:14" ht="12.75">
      <c r="A15" s="41">
        <f t="shared" si="0"/>
        <v>98</v>
      </c>
      <c r="C15" s="39">
        <f t="shared" si="1"/>
        <v>7.0681005283001985</v>
      </c>
      <c r="D15" s="40"/>
      <c r="E15" s="40">
        <f t="shared" si="2"/>
        <v>0.9742117067204581</v>
      </c>
      <c r="I15" s="12"/>
      <c r="J15" s="26">
        <f t="shared" si="3"/>
        <v>0.009731931258429638</v>
      </c>
      <c r="K15" s="10"/>
      <c r="L15" s="27">
        <f t="shared" si="4"/>
        <v>0.9978504345402561</v>
      </c>
      <c r="M15" s="33">
        <f t="shared" si="5"/>
        <v>0.06810052830019814</v>
      </c>
      <c r="N15" s="34">
        <f t="shared" si="6"/>
        <v>0.13962634015954636</v>
      </c>
    </row>
    <row r="16" spans="1:14" ht="12.75">
      <c r="A16" s="41">
        <f t="shared" si="0"/>
        <v>99</v>
      </c>
      <c r="C16" s="39">
        <f t="shared" si="1"/>
        <v>7.08637414369002</v>
      </c>
      <c r="D16" s="40"/>
      <c r="E16" s="40">
        <f t="shared" si="2"/>
        <v>1.095041255281616</v>
      </c>
      <c r="I16" s="12"/>
      <c r="J16" s="26">
        <f t="shared" si="3"/>
        <v>0.01231165940486223</v>
      </c>
      <c r="K16" s="10"/>
      <c r="L16" s="27">
        <f t="shared" si="4"/>
        <v>0.9952899352962337</v>
      </c>
      <c r="M16" s="33">
        <f t="shared" si="5"/>
        <v>0.08637414369001979</v>
      </c>
      <c r="N16" s="34">
        <f t="shared" si="6"/>
        <v>0.15707963267948966</v>
      </c>
    </row>
    <row r="17" spans="1:14" ht="12.75">
      <c r="A17" s="41">
        <f t="shared" si="0"/>
        <v>100</v>
      </c>
      <c r="C17" s="39">
        <f t="shared" si="1"/>
        <v>7.106890318144614</v>
      </c>
      <c r="D17" s="40"/>
      <c r="E17" s="40">
        <f t="shared" si="2"/>
        <v>1.2155372436685123</v>
      </c>
      <c r="I17" s="12"/>
      <c r="J17" s="26">
        <f t="shared" si="3"/>
        <v>0.01519224698779198</v>
      </c>
      <c r="K17" s="10"/>
      <c r="L17" s="27">
        <f t="shared" si="4"/>
        <v>0.992430819176331</v>
      </c>
      <c r="M17" s="33">
        <f t="shared" si="5"/>
        <v>0.10689031814461339</v>
      </c>
      <c r="N17" s="34">
        <f t="shared" si="6"/>
        <v>0.17453292519943295</v>
      </c>
    </row>
    <row r="18" spans="1:14" ht="12.75">
      <c r="A18" s="41">
        <f t="shared" si="0"/>
        <v>101</v>
      </c>
      <c r="C18" s="39">
        <f t="shared" si="1"/>
        <v>7.12968075327733</v>
      </c>
      <c r="D18" s="40"/>
      <c r="E18" s="40">
        <f t="shared" si="2"/>
        <v>1.3356629676358136</v>
      </c>
      <c r="I18" s="12"/>
      <c r="J18" s="26">
        <f t="shared" si="3"/>
        <v>0.018372816552336024</v>
      </c>
      <c r="K18" s="10"/>
      <c r="L18" s="27">
        <f t="shared" si="4"/>
        <v>0.9892739570950153</v>
      </c>
      <c r="M18" s="33">
        <f t="shared" si="5"/>
        <v>0.12968075327733003</v>
      </c>
      <c r="N18" s="34">
        <f t="shared" si="6"/>
        <v>0.19198621771937624</v>
      </c>
    </row>
    <row r="19" spans="1:14" ht="12.75">
      <c r="A19" s="41">
        <f t="shared" si="0"/>
        <v>102</v>
      </c>
      <c r="C19" s="39">
        <f t="shared" si="1"/>
        <v>7.154780916024995</v>
      </c>
      <c r="D19" s="40"/>
      <c r="E19" s="40">
        <f t="shared" si="2"/>
        <v>1.4553818357243153</v>
      </c>
      <c r="I19" s="12"/>
      <c r="J19" s="26">
        <f t="shared" si="3"/>
        <v>0.02185239926619431</v>
      </c>
      <c r="K19" s="10"/>
      <c r="L19" s="27">
        <f t="shared" si="4"/>
        <v>0.9858203106630575</v>
      </c>
      <c r="M19" s="33">
        <f t="shared" si="5"/>
        <v>0.15478091602499486</v>
      </c>
      <c r="N19" s="34">
        <f t="shared" si="6"/>
        <v>0.20943951023931956</v>
      </c>
    </row>
    <row r="20" spans="1:14" ht="12.75">
      <c r="A20" s="41">
        <f t="shared" si="0"/>
        <v>103</v>
      </c>
      <c r="C20" s="39">
        <f t="shared" si="1"/>
        <v>7.182230174510562</v>
      </c>
      <c r="D20" s="40"/>
      <c r="E20" s="40">
        <f t="shared" si="2"/>
        <v>1.574657380407055</v>
      </c>
      <c r="I20" s="12"/>
      <c r="J20" s="26">
        <f t="shared" si="3"/>
        <v>0.025629935214764754</v>
      </c>
      <c r="K20" s="10"/>
      <c r="L20" s="27">
        <f t="shared" si="4"/>
        <v>0.9820709318946172</v>
      </c>
      <c r="M20" s="33">
        <f t="shared" si="5"/>
        <v>0.18223017451056187</v>
      </c>
      <c r="N20" s="34">
        <f t="shared" si="6"/>
        <v>0.22689280275926285</v>
      </c>
    </row>
    <row r="21" spans="1:14" ht="12.75">
      <c r="A21" s="41">
        <f t="shared" si="0"/>
        <v>104</v>
      </c>
      <c r="C21" s="39">
        <f t="shared" si="1"/>
        <v>7.212071950517672</v>
      </c>
      <c r="D21" s="40"/>
      <c r="E21" s="40">
        <f t="shared" si="2"/>
        <v>1.693453269197674</v>
      </c>
      <c r="I21" s="12"/>
      <c r="J21" s="26">
        <f t="shared" si="3"/>
        <v>0.029704273724003527</v>
      </c>
      <c r="K21" s="10"/>
      <c r="L21" s="27">
        <f t="shared" si="4"/>
        <v>0.9780269628867883</v>
      </c>
      <c r="M21" s="33">
        <f t="shared" si="5"/>
        <v>0.21207195051767186</v>
      </c>
      <c r="N21" s="34">
        <f t="shared" si="6"/>
        <v>0.24434609527920614</v>
      </c>
    </row>
    <row r="22" spans="1:14" ht="12.75">
      <c r="A22" s="41">
        <f t="shared" si="0"/>
        <v>105</v>
      </c>
      <c r="C22" s="39">
        <f t="shared" si="1"/>
        <v>7.244353889687337</v>
      </c>
      <c r="D22" s="40"/>
      <c r="E22" s="40">
        <f t="shared" si="2"/>
        <v>1.8117333157176452</v>
      </c>
      <c r="I22" s="12"/>
      <c r="J22" s="26">
        <f t="shared" si="3"/>
        <v>0.03407417371093169</v>
      </c>
      <c r="K22" s="10"/>
      <c r="L22" s="27">
        <f t="shared" si="4"/>
        <v>0.9736896354717052</v>
      </c>
      <c r="M22" s="33">
        <f t="shared" si="5"/>
        <v>0.2443538896873374</v>
      </c>
      <c r="N22" s="34">
        <f t="shared" si="6"/>
        <v>0.2617993877991494</v>
      </c>
    </row>
    <row r="23" spans="1:14" ht="12.75">
      <c r="A23" s="41">
        <f t="shared" si="0"/>
        <v>106</v>
      </c>
      <c r="C23" s="39">
        <f t="shared" si="1"/>
        <v>7.279128050694497</v>
      </c>
      <c r="D23" s="40"/>
      <c r="E23" s="40">
        <f t="shared" si="2"/>
        <v>1.9294614907189942</v>
      </c>
      <c r="I23" s="12"/>
      <c r="J23" s="26">
        <f t="shared" si="3"/>
        <v>0.038738304061681106</v>
      </c>
      <c r="K23" s="10"/>
      <c r="L23" s="27">
        <f t="shared" si="4"/>
        <v>0.9690602708413154</v>
      </c>
      <c r="M23" s="33">
        <f t="shared" si="5"/>
        <v>0.2791280506944965</v>
      </c>
      <c r="N23" s="34">
        <f t="shared" si="6"/>
        <v>0.2792526803190927</v>
      </c>
    </row>
    <row r="24" spans="1:14" ht="12.75">
      <c r="A24" s="41">
        <f t="shared" si="0"/>
        <v>107</v>
      </c>
      <c r="C24" s="39">
        <f t="shared" si="1"/>
        <v>7.3164511148247815</v>
      </c>
      <c r="D24" s="40"/>
      <c r="E24" s="40">
        <f t="shared" si="2"/>
        <v>2.0466019330591574</v>
      </c>
      <c r="I24" s="12"/>
      <c r="J24" s="26">
        <f t="shared" si="3"/>
        <v>0.043695244036964564</v>
      </c>
      <c r="K24" s="10"/>
      <c r="L24" s="27">
        <f t="shared" si="4"/>
        <v>0.9641402791449307</v>
      </c>
      <c r="M24" s="33">
        <f t="shared" si="5"/>
        <v>0.3164511148247818</v>
      </c>
      <c r="N24" s="34">
        <f t="shared" si="6"/>
        <v>0.29670597283903605</v>
      </c>
    </row>
    <row r="25" spans="1:14" ht="12.75">
      <c r="A25" s="41">
        <f t="shared" si="0"/>
        <v>108</v>
      </c>
      <c r="C25" s="39">
        <f t="shared" si="1"/>
        <v>7.356384617551804</v>
      </c>
      <c r="D25" s="40"/>
      <c r="E25" s="40">
        <f t="shared" si="2"/>
        <v>2.1631189606246317</v>
      </c>
      <c r="I25" s="12"/>
      <c r="J25" s="26">
        <f t="shared" si="3"/>
        <v>0.04894348370484647</v>
      </c>
      <c r="K25" s="10"/>
      <c r="L25" s="27">
        <f t="shared" si="4"/>
        <v>0.9589311590596833</v>
      </c>
      <c r="M25" s="33">
        <f t="shared" si="5"/>
        <v>0.3563846175518034</v>
      </c>
      <c r="N25" s="34">
        <f t="shared" si="6"/>
        <v>0.3141592653589793</v>
      </c>
    </row>
    <row r="26" spans="1:14" ht="12.75">
      <c r="A26" s="41">
        <f t="shared" si="0"/>
        <v>109</v>
      </c>
      <c r="C26" s="39">
        <f t="shared" si="1"/>
        <v>7.398995203915126</v>
      </c>
      <c r="D26" s="40"/>
      <c r="E26" s="40">
        <f t="shared" si="2"/>
        <v>2.2789770812000967</v>
      </c>
      <c r="I26" s="12"/>
      <c r="J26" s="26">
        <f t="shared" si="3"/>
        <v>0.054481424400683154</v>
      </c>
      <c r="K26" s="10"/>
      <c r="L26" s="27">
        <f t="shared" si="4"/>
        <v>0.9534344973340126</v>
      </c>
      <c r="M26" s="33">
        <f t="shared" si="5"/>
        <v>0.39899520391512594</v>
      </c>
      <c r="N26" s="34">
        <f t="shared" si="6"/>
        <v>0.33161255787892263</v>
      </c>
    </row>
    <row r="27" spans="1:14" ht="12.75">
      <c r="A27" s="41">
        <f t="shared" si="0"/>
        <v>110</v>
      </c>
      <c r="C27" s="39">
        <f t="shared" si="1"/>
        <v>7.444354909721847</v>
      </c>
      <c r="D27" s="42"/>
      <c r="E27" s="40">
        <f t="shared" si="2"/>
        <v>2.394141003279681</v>
      </c>
      <c r="I27" s="12"/>
      <c r="J27" s="26">
        <f t="shared" si="3"/>
        <v>0.06030737921409157</v>
      </c>
      <c r="K27" s="10"/>
      <c r="L27" s="27">
        <f t="shared" si="4"/>
        <v>0.947651968304328</v>
      </c>
      <c r="M27" s="33">
        <f t="shared" si="5"/>
        <v>0.4443549097218468</v>
      </c>
      <c r="N27" s="34">
        <f t="shared" si="6"/>
        <v>0.3490658503988659</v>
      </c>
    </row>
    <row r="28" spans="1:14" ht="12.75">
      <c r="A28" s="41">
        <f t="shared" si="0"/>
        <v>111</v>
      </c>
      <c r="C28" s="39">
        <f t="shared" si="1"/>
        <v>7.4925414708436815</v>
      </c>
      <c r="D28" s="42"/>
      <c r="E28" s="40">
        <f t="shared" si="2"/>
        <v>2.5085756468171017</v>
      </c>
      <c r="I28" s="12"/>
      <c r="J28" s="26">
        <f t="shared" si="3"/>
        <v>0.06641957350279826</v>
      </c>
      <c r="K28" s="10"/>
      <c r="L28" s="27">
        <f t="shared" si="4"/>
        <v>0.9415853333849881</v>
      </c>
      <c r="M28" s="33">
        <f t="shared" si="5"/>
        <v>0.49254147084368166</v>
      </c>
      <c r="N28" s="34">
        <f t="shared" si="6"/>
        <v>0.3665191429188092</v>
      </c>
    </row>
    <row r="29" spans="1:14" ht="12.75">
      <c r="A29" s="41">
        <f t="shared" si="0"/>
        <v>112</v>
      </c>
      <c r="C29" s="39">
        <f t="shared" si="1"/>
        <v>7.543638663160564</v>
      </c>
      <c r="D29" s="42"/>
      <c r="E29" s="40">
        <f t="shared" si="2"/>
        <v>2.622246153911384</v>
      </c>
      <c r="I29" s="12"/>
      <c r="J29" s="26">
        <f t="shared" si="3"/>
        <v>0.07281614543321258</v>
      </c>
      <c r="K29" s="10"/>
      <c r="L29" s="27">
        <f t="shared" si="4"/>
        <v>0.9352364405317584</v>
      </c>
      <c r="M29" s="33">
        <f t="shared" si="5"/>
        <v>0.543638663160564</v>
      </c>
      <c r="N29" s="34">
        <f t="shared" si="6"/>
        <v>0.3839724354387525</v>
      </c>
    </row>
    <row r="30" spans="1:14" ht="12.75">
      <c r="A30" s="41">
        <f t="shared" si="0"/>
        <v>113</v>
      </c>
      <c r="C30" s="39">
        <f t="shared" si="1"/>
        <v>7.597736676015471</v>
      </c>
      <c r="D30" s="42"/>
      <c r="E30" s="40">
        <f t="shared" si="2"/>
        <v>2.7351178994249166</v>
      </c>
      <c r="I30" s="12"/>
      <c r="J30" s="26">
        <f t="shared" si="3"/>
        <v>0.07949514654755963</v>
      </c>
      <c r="K30" s="10"/>
      <c r="L30" s="27">
        <f t="shared" si="4"/>
        <v>0.9286072236789051</v>
      </c>
      <c r="M30" s="33">
        <f t="shared" si="5"/>
        <v>0.5977366760154718</v>
      </c>
      <c r="N30" s="34">
        <f t="shared" si="6"/>
        <v>0.4014257279586958</v>
      </c>
    </row>
    <row r="31" spans="1:14" ht="12.75">
      <c r="A31" s="41">
        <f t="shared" si="0"/>
        <v>114</v>
      </c>
      <c r="C31" s="39">
        <f t="shared" si="1"/>
        <v>7.65493252239865</v>
      </c>
      <c r="D31" s="42"/>
      <c r="E31" s="40">
        <f t="shared" si="2"/>
        <v>2.8471565015306015</v>
      </c>
      <c r="I31" s="12"/>
      <c r="J31" s="26">
        <f t="shared" si="3"/>
        <v>0.08645454235739913</v>
      </c>
      <c r="K31" s="10"/>
      <c r="L31" s="27">
        <f t="shared" si="4"/>
        <v>0.9216997021501002</v>
      </c>
      <c r="M31" s="33">
        <f t="shared" si="5"/>
        <v>0.6549325223986502</v>
      </c>
      <c r="N31" s="34">
        <f t="shared" si="6"/>
        <v>0.4188790204786391</v>
      </c>
    </row>
    <row r="32" spans="1:14" ht="12.75">
      <c r="A32" s="41">
        <f t="shared" si="0"/>
        <v>115</v>
      </c>
      <c r="C32" s="39">
        <f t="shared" si="1"/>
        <v>7.71533048947865</v>
      </c>
      <c r="D32" s="42"/>
      <c r="E32" s="40">
        <f t="shared" si="2"/>
        <v>2.9583278321848963</v>
      </c>
      <c r="I32" s="12"/>
      <c r="J32" s="26">
        <f t="shared" si="3"/>
        <v>0.09369221296335006</v>
      </c>
      <c r="K32" s="10"/>
      <c r="L32" s="27">
        <f t="shared" si="4"/>
        <v>0.9145159800433161</v>
      </c>
      <c r="M32" s="33">
        <f t="shared" si="5"/>
        <v>0.7153304894786501</v>
      </c>
      <c r="N32" s="34">
        <f t="shared" si="6"/>
        <v>0.4363323129985824</v>
      </c>
    </row>
    <row r="33" spans="1:14" ht="12.75">
      <c r="A33" s="41">
        <f t="shared" si="0"/>
        <v>116</v>
      </c>
      <c r="C33" s="39">
        <f t="shared" si="1"/>
        <v>7.7790426335495715</v>
      </c>
      <c r="D33" s="42"/>
      <c r="E33" s="40">
        <f t="shared" si="2"/>
        <v>3.068598027523542</v>
      </c>
      <c r="I33" s="12"/>
      <c r="J33" s="26">
        <f t="shared" si="3"/>
        <v>0.10120595370083296</v>
      </c>
      <c r="K33" s="10"/>
      <c r="L33" s="27">
        <f t="shared" si="4"/>
        <v>0.9070582455898968</v>
      </c>
      <c r="M33" s="33">
        <f t="shared" si="5"/>
        <v>0.7790426335495712</v>
      </c>
      <c r="N33" s="34">
        <f t="shared" si="6"/>
        <v>0.4537856055185257</v>
      </c>
    </row>
    <row r="34" spans="1:14" ht="12.75">
      <c r="A34" s="41">
        <f t="shared" si="0"/>
        <v>117</v>
      </c>
      <c r="C34" s="39">
        <f t="shared" si="1"/>
        <v>7.846189323976694</v>
      </c>
      <c r="D34" s="42"/>
      <c r="E34" s="40">
        <f t="shared" si="2"/>
        <v>3.1779334981768272</v>
      </c>
      <c r="I34" s="12"/>
      <c r="J34" s="26">
        <f t="shared" si="3"/>
        <v>0.1089934758116321</v>
      </c>
      <c r="K34" s="10"/>
      <c r="L34" s="27">
        <f t="shared" si="4"/>
        <v>0.8993287704880014</v>
      </c>
      <c r="M34" s="33">
        <f t="shared" si="5"/>
        <v>0.8461893239766941</v>
      </c>
      <c r="N34" s="34">
        <f t="shared" si="6"/>
        <v>0.47123889803846897</v>
      </c>
    </row>
    <row r="35" spans="1:14" ht="12.75">
      <c r="A35" s="41">
        <f t="shared" si="0"/>
        <v>118</v>
      </c>
      <c r="C35" s="39">
        <f t="shared" si="1"/>
        <v>7.9168998413058365</v>
      </c>
      <c r="D35" s="42"/>
      <c r="E35" s="40">
        <f t="shared" si="2"/>
        <v>3.2863009395012357</v>
      </c>
      <c r="I35" s="12"/>
      <c r="J35" s="26">
        <f t="shared" si="3"/>
        <v>0.11705240714107301</v>
      </c>
      <c r="K35" s="10"/>
      <c r="L35" s="27">
        <f t="shared" si="4"/>
        <v>0.8913299092106232</v>
      </c>
      <c r="M35" s="33">
        <f t="shared" si="5"/>
        <v>0.9168998413058365</v>
      </c>
      <c r="N35" s="34">
        <f t="shared" si="6"/>
        <v>0.4886921905584123</v>
      </c>
    </row>
    <row r="36" spans="1:14" ht="12.75">
      <c r="A36" s="41">
        <f t="shared" si="0"/>
        <v>119</v>
      </c>
      <c r="C36" s="39">
        <f t="shared" si="1"/>
        <v>7.991313035366308</v>
      </c>
      <c r="D36" s="42"/>
      <c r="E36" s="40">
        <f t="shared" si="2"/>
        <v>3.3936673417243592</v>
      </c>
      <c r="I36" s="12"/>
      <c r="J36" s="26">
        <f t="shared" si="3"/>
        <v>0.12538029286060426</v>
      </c>
      <c r="K36" s="10"/>
      <c r="L36" s="27">
        <f t="shared" si="4"/>
        <v>0.8830640982883937</v>
      </c>
      <c r="M36" s="33">
        <f t="shared" si="5"/>
        <v>0.9913130353663081</v>
      </c>
      <c r="N36" s="34">
        <f t="shared" si="6"/>
        <v>0.5061454830783556</v>
      </c>
    </row>
    <row r="37" spans="1:14" ht="12.75">
      <c r="A37" s="41">
        <f t="shared" si="0"/>
        <v>120</v>
      </c>
      <c r="C37" s="39">
        <f t="shared" si="1"/>
        <v>8.069578049956272</v>
      </c>
      <c r="D37" s="42"/>
      <c r="E37" s="40">
        <f t="shared" si="2"/>
        <v>3.4999999999999996</v>
      </c>
      <c r="I37" s="12"/>
      <c r="J37" s="26">
        <f t="shared" si="3"/>
        <v>0.1339745962155613</v>
      </c>
      <c r="K37" s="10"/>
      <c r="L37" s="27">
        <f t="shared" si="4"/>
        <v>0.8745338555673929</v>
      </c>
      <c r="M37" s="33">
        <f t="shared" si="5"/>
        <v>1.0695780499562715</v>
      </c>
      <c r="N37" s="34">
        <f t="shared" si="6"/>
        <v>0.5235987755982988</v>
      </c>
    </row>
    <row r="38" spans="1:14" ht="12.75">
      <c r="A38" s="41">
        <f t="shared" si="0"/>
        <v>121</v>
      </c>
      <c r="C38" s="39">
        <f t="shared" si="1"/>
        <v>8.151855121567992</v>
      </c>
      <c r="D38" s="40"/>
      <c r="E38" s="40">
        <f t="shared" si="2"/>
        <v>3.605266524370379</v>
      </c>
      <c r="I38" s="12"/>
      <c r="J38" s="26">
        <f t="shared" si="3"/>
        <v>0.14283269929788767</v>
      </c>
      <c r="K38" s="10"/>
      <c r="L38" s="27">
        <f t="shared" si="4"/>
        <v>0.8657417794421878</v>
      </c>
      <c r="M38" s="33">
        <f t="shared" si="5"/>
        <v>1.151855121567992</v>
      </c>
      <c r="N38" s="34">
        <f t="shared" si="6"/>
        <v>0.5410520681182421</v>
      </c>
    </row>
    <row r="39" spans="1:14" ht="12.75">
      <c r="A39" s="41">
        <f t="shared" si="0"/>
        <v>122</v>
      </c>
      <c r="C39" s="39">
        <f t="shared" si="1"/>
        <v>8.238316460606764</v>
      </c>
      <c r="D39" s="40"/>
      <c r="E39" s="40">
        <f t="shared" si="2"/>
        <v>3.7094348496324345</v>
      </c>
      <c r="I39" s="12"/>
      <c r="J39" s="26">
        <f t="shared" si="3"/>
        <v>0.15195190384357404</v>
      </c>
      <c r="K39" s="10"/>
      <c r="L39" s="27">
        <f t="shared" si="4"/>
        <v>0.8566905480643368</v>
      </c>
      <c r="M39" s="33">
        <f t="shared" si="5"/>
        <v>1.2383164606067643</v>
      </c>
      <c r="N39" s="34">
        <f t="shared" si="6"/>
        <v>0.5585053606381855</v>
      </c>
    </row>
    <row r="40" spans="1:14" ht="12.75">
      <c r="A40" s="41">
        <f t="shared" si="0"/>
        <v>123</v>
      </c>
      <c r="C40" s="39">
        <f t="shared" si="1"/>
        <v>8.329147224702723</v>
      </c>
      <c r="D40" s="40"/>
      <c r="E40" s="40">
        <f t="shared" si="2"/>
        <v>3.8124732451051897</v>
      </c>
      <c r="I40" s="12"/>
      <c r="J40" s="26">
        <f t="shared" si="3"/>
        <v>0.16132943205457595</v>
      </c>
      <c r="K40" s="10"/>
      <c r="L40" s="27">
        <f t="shared" si="4"/>
        <v>0.8473829185265989</v>
      </c>
      <c r="M40" s="33">
        <f t="shared" si="5"/>
        <v>1.3291472247027234</v>
      </c>
      <c r="N40" s="34">
        <f t="shared" si="6"/>
        <v>0.5759586531581288</v>
      </c>
    </row>
    <row r="41" spans="1:14" ht="12.75">
      <c r="A41" s="41">
        <f t="shared" si="0"/>
        <v>124</v>
      </c>
      <c r="C41" s="39">
        <f t="shared" si="1"/>
        <v>8.424546595034261</v>
      </c>
      <c r="D41" s="40"/>
      <c r="E41" s="40">
        <f t="shared" si="2"/>
        <v>3.9143503242952282</v>
      </c>
      <c r="I41" s="12"/>
      <c r="J41" s="26">
        <f t="shared" si="3"/>
        <v>0.17096242744495838</v>
      </c>
      <c r="K41" s="10"/>
      <c r="L41" s="27">
        <f t="shared" si="4"/>
        <v>0.8378217260230962</v>
      </c>
      <c r="M41" s="33">
        <f t="shared" si="5"/>
        <v>1.424546595034262</v>
      </c>
      <c r="N41" s="34">
        <f t="shared" si="6"/>
        <v>0.5934119456780721</v>
      </c>
    </row>
    <row r="42" spans="1:14" ht="12.75">
      <c r="A42" s="41">
        <f t="shared" si="0"/>
        <v>125</v>
      </c>
      <c r="C42" s="39">
        <f t="shared" si="1"/>
        <v>8.524728968105475</v>
      </c>
      <c r="D42" s="40"/>
      <c r="E42" s="40">
        <f t="shared" si="2"/>
        <v>4.015035054457322</v>
      </c>
      <c r="I42" s="12"/>
      <c r="J42" s="26">
        <f t="shared" si="3"/>
        <v>0.1808479557110082</v>
      </c>
      <c r="K42" s="10"/>
      <c r="L42" s="27">
        <f t="shared" si="4"/>
        <v>0.828009882985687</v>
      </c>
      <c r="M42" s="33">
        <f t="shared" si="5"/>
        <v>1.5247289681054754</v>
      </c>
      <c r="N42" s="34">
        <f t="shared" si="6"/>
        <v>0.6108652381980153</v>
      </c>
    </row>
    <row r="43" spans="1:14" ht="12.75">
      <c r="A43" s="41">
        <f t="shared" si="0"/>
        <v>126</v>
      </c>
      <c r="C43" s="39">
        <f t="shared" si="1"/>
        <v>8.629925277183547</v>
      </c>
      <c r="D43" s="40"/>
      <c r="E43" s="40">
        <f t="shared" si="2"/>
        <v>4.114496766047312</v>
      </c>
      <c r="I43" s="12"/>
      <c r="J43" s="26">
        <f t="shared" si="3"/>
        <v>0.19098300562505255</v>
      </c>
      <c r="K43" s="10"/>
      <c r="L43" s="27">
        <f t="shared" si="4"/>
        <v>0.8179503781968095</v>
      </c>
      <c r="M43" s="33">
        <f t="shared" si="5"/>
        <v>1.629925277183547</v>
      </c>
      <c r="N43" s="34">
        <f t="shared" si="6"/>
        <v>0.6283185307179586</v>
      </c>
    </row>
    <row r="44" spans="1:14" ht="12.75">
      <c r="A44" s="41">
        <f t="shared" si="0"/>
        <v>127</v>
      </c>
      <c r="C44" s="39">
        <f t="shared" si="1"/>
        <v>8.740384459647641</v>
      </c>
      <c r="D44" s="40"/>
      <c r="E44" s="40">
        <f t="shared" si="2"/>
        <v>4.212705162064338</v>
      </c>
      <c r="I44" s="12"/>
      <c r="J44" s="26">
        <f t="shared" si="3"/>
        <v>0.20136448995270717</v>
      </c>
      <c r="K44" s="10"/>
      <c r="L44" s="27">
        <f t="shared" si="4"/>
        <v>0.8076462758790712</v>
      </c>
      <c r="M44" s="33">
        <f t="shared" si="5"/>
        <v>1.7403844596476412</v>
      </c>
      <c r="N44" s="34">
        <f t="shared" si="6"/>
        <v>0.6457718232379019</v>
      </c>
    </row>
    <row r="45" spans="1:14" ht="12.75">
      <c r="A45" s="41">
        <f t="shared" si="0"/>
        <v>128</v>
      </c>
      <c r="C45" s="39">
        <f t="shared" si="1"/>
        <v>8.856375088879812</v>
      </c>
      <c r="D45" s="40"/>
      <c r="E45" s="40">
        <f t="shared" si="2"/>
        <v>4.309630327279608</v>
      </c>
      <c r="I45" s="12"/>
      <c r="J45" s="26">
        <f t="shared" si="3"/>
        <v>0.2119892463932781</v>
      </c>
      <c r="K45" s="10"/>
      <c r="L45" s="27">
        <f t="shared" si="4"/>
        <v>0.7971007147618562</v>
      </c>
      <c r="M45" s="33">
        <f t="shared" si="5"/>
        <v>1.8563750888798114</v>
      </c>
      <c r="N45" s="34">
        <f t="shared" si="6"/>
        <v>0.6632251157578453</v>
      </c>
    </row>
    <row r="46" spans="1:14" ht="12.75">
      <c r="A46" s="41">
        <f t="shared" si="0"/>
        <v>129</v>
      </c>
      <c r="C46" s="39">
        <f t="shared" si="1"/>
        <v>8.978187192101425</v>
      </c>
      <c r="D46" s="40"/>
      <c r="E46" s="40">
        <f t="shared" si="2"/>
        <v>4.405242737348861</v>
      </c>
      <c r="I46" s="12"/>
      <c r="J46" s="26">
        <f t="shared" si="3"/>
        <v>0.2228540385430291</v>
      </c>
      <c r="K46" s="10"/>
      <c r="L46" s="27">
        <f t="shared" si="4"/>
        <v>0.786316907125238</v>
      </c>
      <c r="M46" s="33">
        <f t="shared" si="5"/>
        <v>1.9781871921014245</v>
      </c>
      <c r="N46" s="34">
        <f t="shared" si="6"/>
        <v>0.6806784082777885</v>
      </c>
    </row>
    <row r="47" spans="1:14" ht="12.75">
      <c r="A47" s="41">
        <f t="shared" si="0"/>
        <v>130</v>
      </c>
      <c r="C47" s="39">
        <f t="shared" si="1"/>
        <v>9.106134278799322</v>
      </c>
      <c r="D47" s="42"/>
      <c r="E47" s="40">
        <f t="shared" si="2"/>
        <v>4.499513267805774</v>
      </c>
      <c r="I47" s="12"/>
      <c r="J47" s="26">
        <f t="shared" si="3"/>
        <v>0.233955556881022</v>
      </c>
      <c r="K47" s="10"/>
      <c r="L47" s="27">
        <f t="shared" si="4"/>
        <v>0.7752981378214876</v>
      </c>
      <c r="M47" s="33">
        <f t="shared" si="5"/>
        <v>2.1061342787993227</v>
      </c>
      <c r="N47" s="34">
        <f t="shared" si="6"/>
        <v>0.6981317007977318</v>
      </c>
    </row>
    <row r="48" spans="1:14" ht="12.75">
      <c r="A48" s="41">
        <f t="shared" si="0"/>
        <v>131</v>
      </c>
      <c r="C48" s="39">
        <f t="shared" si="1"/>
        <v>9.240555608182838</v>
      </c>
      <c r="D48" s="42"/>
      <c r="E48" s="40">
        <f t="shared" si="2"/>
        <v>4.592413202933551</v>
      </c>
      <c r="I48" s="12"/>
      <c r="J48" s="26">
        <f t="shared" si="3"/>
        <v>0.24529041977722799</v>
      </c>
      <c r="K48" s="10"/>
      <c r="L48" s="27">
        <f t="shared" si="4"/>
        <v>0.7640477632744763</v>
      </c>
      <c r="M48" s="33">
        <f t="shared" si="5"/>
        <v>2.2405556081828384</v>
      </c>
      <c r="N48" s="34">
        <f t="shared" si="6"/>
        <v>0.7155849933176751</v>
      </c>
    </row>
    <row r="49" spans="1:14" ht="12.75">
      <c r="A49" s="41">
        <f t="shared" si="0"/>
        <v>132</v>
      </c>
      <c r="C49" s="39">
        <f t="shared" si="1"/>
        <v>9.381818728573295</v>
      </c>
      <c r="D49" s="42"/>
      <c r="E49" s="40">
        <f t="shared" si="2"/>
        <v>4.683914244512008</v>
      </c>
      <c r="I49" s="12"/>
      <c r="J49" s="26">
        <f t="shared" si="3"/>
        <v>0.25685517452260576</v>
      </c>
      <c r="K49" s="10"/>
      <c r="L49" s="27">
        <f t="shared" si="4"/>
        <v>0.7525692104572759</v>
      </c>
      <c r="M49" s="33">
        <f t="shared" si="5"/>
        <v>2.381818728573295</v>
      </c>
      <c r="N49" s="34">
        <f t="shared" si="6"/>
        <v>0.7330382858376184</v>
      </c>
    </row>
    <row r="50" spans="1:14" ht="12.75">
      <c r="A50" s="41">
        <f t="shared" si="0"/>
        <v>133</v>
      </c>
      <c r="C50" s="39">
        <f t="shared" si="1"/>
        <v>9.530322326881729</v>
      </c>
      <c r="D50" s="42"/>
      <c r="E50" s="40">
        <f t="shared" si="2"/>
        <v>4.77398852043749</v>
      </c>
      <c r="I50" s="12"/>
      <c r="J50" s="26">
        <f t="shared" si="3"/>
        <v>0.26864629838082954</v>
      </c>
      <c r="K50" s="10"/>
      <c r="L50" s="27">
        <f t="shared" si="4"/>
        <v>0.7408659758482696</v>
      </c>
      <c r="M50" s="33">
        <f t="shared" si="5"/>
        <v>2.5303223268817288</v>
      </c>
      <c r="N50" s="34">
        <f t="shared" si="6"/>
        <v>0.7504915783575618</v>
      </c>
    </row>
    <row r="51" spans="1:14" ht="12.75">
      <c r="A51" s="41">
        <f t="shared" si="0"/>
        <v>134</v>
      </c>
      <c r="C51" s="39">
        <f t="shared" si="1"/>
        <v>9.68649943253701</v>
      </c>
      <c r="D51" s="42"/>
      <c r="E51" s="40">
        <f t="shared" si="2"/>
        <v>4.862608593212981</v>
      </c>
      <c r="I51" s="12"/>
      <c r="J51" s="26">
        <f t="shared" si="3"/>
        <v>0.2806601996613488</v>
      </c>
      <c r="K51" s="10"/>
      <c r="L51" s="27">
        <f t="shared" si="4"/>
        <v>0.7289416243660916</v>
      </c>
      <c r="M51" s="33">
        <f t="shared" si="5"/>
        <v>2.6864994325370106</v>
      </c>
      <c r="N51" s="34">
        <f t="shared" si="6"/>
        <v>0.767944870877505</v>
      </c>
    </row>
    <row r="52" spans="1:14" ht="12.75">
      <c r="A52" s="41">
        <f t="shared" si="0"/>
        <v>135</v>
      </c>
      <c r="C52" s="39">
        <f t="shared" si="1"/>
        <v>9.850821027578826</v>
      </c>
      <c r="D52" s="42"/>
      <c r="E52" s="40">
        <f t="shared" si="2"/>
        <v>4.949747468305833</v>
      </c>
      <c r="I52" s="12"/>
      <c r="J52" s="26">
        <f t="shared" si="3"/>
        <v>0.2928932188134524</v>
      </c>
      <c r="K52" s="10"/>
      <c r="L52" s="27">
        <f t="shared" si="4"/>
        <v>0.7167997882837165</v>
      </c>
      <c r="M52" s="33">
        <f t="shared" si="5"/>
        <v>2.850821027578826</v>
      </c>
      <c r="N52" s="34">
        <f t="shared" si="6"/>
        <v>0.7853981633974483</v>
      </c>
    </row>
    <row r="53" spans="1:14" ht="12.75">
      <c r="A53" s="41">
        <f t="shared" si="0"/>
        <v>136</v>
      </c>
      <c r="C53" s="39">
        <f t="shared" si="1"/>
        <v>10.023800123365286</v>
      </c>
      <c r="D53" s="42"/>
      <c r="E53" s="40">
        <f t="shared" si="2"/>
        <v>5.0353786023705585</v>
      </c>
      <c r="I53" s="12"/>
      <c r="J53" s="26">
        <f t="shared" si="3"/>
        <v>0.30534162954100275</v>
      </c>
      <c r="K53" s="10"/>
      <c r="L53" s="27">
        <f t="shared" si="4"/>
        <v>0.704444166122036</v>
      </c>
      <c r="M53" s="33">
        <f t="shared" si="5"/>
        <v>3.023800123365285</v>
      </c>
      <c r="N53" s="34">
        <f t="shared" si="6"/>
        <v>0.8028514559173916</v>
      </c>
    </row>
    <row r="54" spans="1:14" ht="12.75">
      <c r="A54" s="41">
        <f t="shared" si="0"/>
        <v>137</v>
      </c>
      <c r="C54" s="39">
        <f t="shared" si="1"/>
        <v>10.205996374755209</v>
      </c>
      <c r="D54" s="42"/>
      <c r="E54" s="40">
        <f t="shared" si="2"/>
        <v>5.119475911334193</v>
      </c>
      <c r="I54" s="12"/>
      <c r="J54" s="26">
        <f t="shared" si="3"/>
        <v>0.3180016399375015</v>
      </c>
      <c r="K54" s="10"/>
      <c r="L54" s="27">
        <f t="shared" si="4"/>
        <v>0.6918785215232519</v>
      </c>
      <c r="M54" s="33">
        <f t="shared" si="5"/>
        <v>3.205996374755208</v>
      </c>
      <c r="N54" s="34">
        <f t="shared" si="6"/>
        <v>0.8203047484373349</v>
      </c>
    </row>
    <row r="55" spans="1:14" ht="12.75">
      <c r="A55" s="41">
        <f t="shared" si="0"/>
        <v>138</v>
      </c>
      <c r="C55" s="39">
        <f t="shared" si="1"/>
        <v>10.398021315069741</v>
      </c>
      <c r="D55" s="42"/>
      <c r="E55" s="40">
        <f t="shared" si="2"/>
        <v>5.20201377834176</v>
      </c>
      <c r="I55" s="12"/>
      <c r="J55" s="26">
        <f t="shared" si="3"/>
        <v>0.33086939364114176</v>
      </c>
      <c r="K55" s="10"/>
      <c r="L55" s="27">
        <f t="shared" si="4"/>
        <v>0.6791066821044354</v>
      </c>
      <c r="M55" s="33">
        <f t="shared" si="5"/>
        <v>3.39802131506974</v>
      </c>
      <c r="N55" s="34">
        <f t="shared" si="6"/>
        <v>0.8377580409572782</v>
      </c>
    </row>
    <row r="56" spans="1:14" ht="12.75">
      <c r="A56" s="41">
        <f t="shared" si="0"/>
        <v>139</v>
      </c>
      <c r="C56" s="39">
        <f t="shared" si="1"/>
        <v>10.600544310062503</v>
      </c>
      <c r="D56" s="42"/>
      <c r="E56" s="40">
        <f t="shared" si="2"/>
        <v>5.282967061559404</v>
      </c>
      <c r="I56" s="12"/>
      <c r="J56" s="26">
        <f t="shared" si="3"/>
        <v>0.3439409710094927</v>
      </c>
      <c r="K56" s="10"/>
      <c r="L56" s="27">
        <f t="shared" si="4"/>
        <v>0.6661325382915968</v>
      </c>
      <c r="M56" s="33">
        <f t="shared" si="5"/>
        <v>3.600544310062502</v>
      </c>
      <c r="N56" s="34">
        <f t="shared" si="6"/>
        <v>0.8552113334772214</v>
      </c>
    </row>
    <row r="57" spans="1:14" ht="12.75">
      <c r="A57" s="41">
        <f t="shared" si="0"/>
        <v>140</v>
      </c>
      <c r="C57" s="39">
        <f t="shared" si="1"/>
        <v>10.814299347084688</v>
      </c>
      <c r="D57" s="42"/>
      <c r="E57" s="40">
        <f t="shared" si="2"/>
        <v>5.362311101832846</v>
      </c>
      <c r="I57" s="12"/>
      <c r="J57" s="26">
        <f t="shared" si="3"/>
        <v>0.35721239031346064</v>
      </c>
      <c r="K57" s="10"/>
      <c r="L57" s="27">
        <f t="shared" si="4"/>
        <v>0.6529600421346251</v>
      </c>
      <c r="M57" s="33">
        <f t="shared" si="5"/>
        <v>3.814299347084689</v>
      </c>
      <c r="N57" s="34">
        <f t="shared" si="6"/>
        <v>0.8726646259971648</v>
      </c>
    </row>
    <row r="58" spans="1:14" ht="12.75">
      <c r="A58" s="41">
        <f t="shared" si="0"/>
        <v>141</v>
      </c>
      <c r="C58" s="39">
        <f t="shared" si="1"/>
        <v>11.040092797310734</v>
      </c>
      <c r="D58" s="42"/>
      <c r="E58" s="40">
        <f t="shared" si="2"/>
        <v>5.440021730198796</v>
      </c>
      <c r="I58" s="12"/>
      <c r="J58" s="26">
        <f t="shared" si="3"/>
        <v>0.3706796089501625</v>
      </c>
      <c r="K58" s="10"/>
      <c r="L58" s="27">
        <f t="shared" si="4"/>
        <v>0.6395932061034544</v>
      </c>
      <c r="M58" s="33">
        <f t="shared" si="5"/>
        <v>4.040092797310734</v>
      </c>
      <c r="N58" s="34">
        <f t="shared" si="6"/>
        <v>0.8901179185171081</v>
      </c>
    </row>
    <row r="59" spans="1:14" ht="12.75">
      <c r="A59" s="41">
        <f t="shared" si="0"/>
        <v>142</v>
      </c>
      <c r="C59" s="39">
        <f t="shared" si="1"/>
        <v>11.278812315153022</v>
      </c>
      <c r="D59" s="42"/>
      <c r="E59" s="40">
        <f t="shared" si="2"/>
        <v>5.516075275247054</v>
      </c>
      <c r="I59" s="12"/>
      <c r="J59" s="26">
        <f t="shared" si="3"/>
        <v>0.3843385246743417</v>
      </c>
      <c r="K59" s="10"/>
      <c r="L59" s="27">
        <f t="shared" si="4"/>
        <v>0.6260361018658273</v>
      </c>
      <c r="M59" s="33">
        <f t="shared" si="5"/>
        <v>4.278812315153021</v>
      </c>
      <c r="N59" s="34">
        <f t="shared" si="6"/>
        <v>0.9075712110370514</v>
      </c>
    </row>
    <row r="60" spans="1:14" ht="12.75">
      <c r="A60" s="41">
        <f t="shared" si="0"/>
        <v>143</v>
      </c>
      <c r="C60" s="39">
        <f t="shared" si="1"/>
        <v>11.531437070922738</v>
      </c>
      <c r="D60" s="42"/>
      <c r="E60" s="40">
        <f t="shared" si="2"/>
        <v>5.59044857033105</v>
      </c>
      <c r="I60" s="12"/>
      <c r="J60" s="26">
        <f t="shared" si="3"/>
        <v>0.3981849768479516</v>
      </c>
      <c r="K60" s="10"/>
      <c r="L60" s="27">
        <f t="shared" si="4"/>
        <v>0.6122928590470251</v>
      </c>
      <c r="M60" s="33">
        <f t="shared" si="5"/>
        <v>4.531437070922737</v>
      </c>
      <c r="N60" s="34">
        <f t="shared" si="6"/>
        <v>0.9250245035569946</v>
      </c>
    </row>
    <row r="61" spans="1:14" ht="12.75">
      <c r="A61" s="41">
        <f t="shared" si="0"/>
        <v>144</v>
      </c>
      <c r="C61" s="39">
        <f t="shared" si="1"/>
        <v>11.79904955175067</v>
      </c>
      <c r="D61" s="42"/>
      <c r="E61" s="40">
        <f t="shared" si="2"/>
        <v>5.663118960624632</v>
      </c>
      <c r="I61" s="12"/>
      <c r="J61" s="26">
        <f t="shared" si="3"/>
        <v>0.41221474770752686</v>
      </c>
      <c r="K61" s="10"/>
      <c r="L61" s="27">
        <f t="shared" si="4"/>
        <v>0.5983676639719442</v>
      </c>
      <c r="M61" s="33">
        <f t="shared" si="5"/>
        <v>4.799049551750671</v>
      </c>
      <c r="N61" s="34">
        <f t="shared" si="6"/>
        <v>0.9424777960769379</v>
      </c>
    </row>
    <row r="62" spans="1:14" ht="12.75">
      <c r="A62" s="41">
        <f t="shared" si="0"/>
        <v>145</v>
      </c>
      <c r="C62" s="39">
        <f t="shared" si="1"/>
        <v>12.082849213489107</v>
      </c>
      <c r="D62" s="42"/>
      <c r="E62" s="40">
        <f t="shared" si="2"/>
        <v>5.7340643100229425</v>
      </c>
      <c r="I62" s="12"/>
      <c r="J62" s="26">
        <f t="shared" si="3"/>
        <v>0.42642356364895384</v>
      </c>
      <c r="K62" s="10"/>
      <c r="L62" s="27">
        <f t="shared" si="4"/>
        <v>0.584264758389901</v>
      </c>
      <c r="M62" s="33">
        <f t="shared" si="5"/>
        <v>5.082849213489107</v>
      </c>
      <c r="N62" s="34">
        <f t="shared" si="6"/>
        <v>0.9599310885968813</v>
      </c>
    </row>
    <row r="63" spans="1:14" ht="12.75">
      <c r="A63" s="41">
        <f t="shared" si="0"/>
        <v>146</v>
      </c>
      <c r="C63" s="39">
        <f t="shared" si="1"/>
        <v>12.384168324958802</v>
      </c>
      <c r="D63" s="42"/>
      <c r="E63" s="40">
        <f t="shared" si="2"/>
        <v>5.803263007885292</v>
      </c>
      <c r="I63" s="12"/>
      <c r="J63" s="26">
        <f t="shared" si="3"/>
        <v>0.4408070965292532</v>
      </c>
      <c r="K63" s="10"/>
      <c r="L63" s="27">
        <f t="shared" si="4"/>
        <v>0.5699884381825533</v>
      </c>
      <c r="M63" s="33">
        <f t="shared" si="5"/>
        <v>5.384168324958802</v>
      </c>
      <c r="N63" s="34">
        <f t="shared" si="6"/>
        <v>0.9773843811168246</v>
      </c>
    </row>
    <row r="64" spans="1:14" ht="12.75">
      <c r="A64" s="41">
        <f t="shared" si="0"/>
        <v>147</v>
      </c>
      <c r="C64" s="39">
        <f t="shared" si="1"/>
        <v>12.704490418263664</v>
      </c>
      <c r="D64" s="42"/>
      <c r="E64" s="40">
        <f t="shared" si="2"/>
        <v>5.870693975617968</v>
      </c>
      <c r="I64" s="12"/>
      <c r="J64" s="26">
        <f t="shared" si="3"/>
        <v>0.4553609649849729</v>
      </c>
      <c r="K64" s="10"/>
      <c r="L64" s="27">
        <f t="shared" si="4"/>
        <v>0.5555430520553347</v>
      </c>
      <c r="M64" s="33">
        <f t="shared" si="5"/>
        <v>5.704490418263664</v>
      </c>
      <c r="N64" s="34">
        <f t="shared" si="6"/>
        <v>0.9948376736367679</v>
      </c>
    </row>
    <row r="65" spans="1:14" ht="12.75">
      <c r="A65" s="41">
        <f t="shared" si="0"/>
        <v>148</v>
      </c>
      <c r="C65" s="39">
        <f t="shared" si="1"/>
        <v>13.045471848521002</v>
      </c>
      <c r="D65" s="42"/>
      <c r="E65" s="40">
        <f t="shared" si="2"/>
        <v>5.936336673094982</v>
      </c>
      <c r="I65" s="12"/>
      <c r="J65" s="26">
        <f t="shared" si="3"/>
        <v>0.4700807357667951</v>
      </c>
      <c r="K65" s="10"/>
      <c r="L65" s="27">
        <f t="shared" si="4"/>
        <v>0.5409330002127948</v>
      </c>
      <c r="M65" s="33">
        <f t="shared" si="5"/>
        <v>6.045471848521002</v>
      </c>
      <c r="N65" s="34">
        <f t="shared" si="6"/>
        <v>1.0122909661567112</v>
      </c>
    </row>
    <row r="66" spans="1:14" ht="12.75">
      <c r="A66" s="41">
        <f t="shared" si="0"/>
        <v>149</v>
      </c>
      <c r="C66" s="39">
        <f t="shared" si="1"/>
        <v>13.408967077792806</v>
      </c>
      <c r="D66" s="42"/>
      <c r="E66" s="40">
        <f t="shared" si="2"/>
        <v>6.000171104914786</v>
      </c>
      <c r="I66" s="12"/>
      <c r="J66" s="26">
        <f t="shared" si="3"/>
        <v>0.48496192508994584</v>
      </c>
      <c r="K66" s="10"/>
      <c r="L66" s="27">
        <f t="shared" si="4"/>
        <v>0.5261627330182556</v>
      </c>
      <c r="M66" s="33">
        <f t="shared" si="5"/>
        <v>6.408967077792805</v>
      </c>
      <c r="N66" s="34">
        <f t="shared" si="6"/>
        <v>1.0297442586766545</v>
      </c>
    </row>
    <row r="67" spans="1:14" ht="12.75">
      <c r="A67" s="41">
        <f t="shared" si="0"/>
        <v>150</v>
      </c>
      <c r="C67" s="39">
        <f t="shared" si="1"/>
        <v>13.797058437092042</v>
      </c>
      <c r="D67" s="42"/>
      <c r="E67" s="40">
        <f t="shared" si="2"/>
        <v>6.06217782649107</v>
      </c>
      <c r="I67" s="12"/>
      <c r="J67" s="26">
        <f t="shared" si="3"/>
        <v>0.4999999999999999</v>
      </c>
      <c r="K67" s="10"/>
      <c r="L67" s="27">
        <f t="shared" si="4"/>
        <v>0.5112367496381875</v>
      </c>
      <c r="M67" s="33">
        <f t="shared" si="5"/>
        <v>6.797058437092042</v>
      </c>
      <c r="N67" s="34">
        <f t="shared" si="6"/>
        <v>1.0471975511965976</v>
      </c>
    </row>
    <row r="68" spans="1:14" ht="12.75">
      <c r="A68" s="41">
        <f t="shared" si="0"/>
        <v>151</v>
      </c>
      <c r="C68" s="39">
        <f t="shared" si="1"/>
        <v>14.212091294587578</v>
      </c>
      <c r="D68" s="40"/>
      <c r="E68" s="40">
        <f t="shared" si="2"/>
        <v>6.12233794997577</v>
      </c>
      <c r="I68" s="12"/>
      <c r="J68" s="26">
        <f t="shared" si="3"/>
        <v>0.5151903797536629</v>
      </c>
      <c r="K68" s="10"/>
      <c r="L68" s="27">
        <f t="shared" si="4"/>
        <v>0.49615959667171905</v>
      </c>
      <c r="M68" s="33">
        <f t="shared" si="5"/>
        <v>7.212091294587578</v>
      </c>
      <c r="N68" s="34">
        <f t="shared" si="6"/>
        <v>1.064650843716541</v>
      </c>
    </row>
    <row r="69" spans="1:14" ht="12.75">
      <c r="A69" s="41">
        <f t="shared" si="0"/>
        <v>152</v>
      </c>
      <c r="C69" s="39">
        <f t="shared" si="1"/>
        <v>14.656715777221505</v>
      </c>
      <c r="D69" s="40"/>
      <c r="E69" s="40">
        <f t="shared" si="2"/>
        <v>6.180633150012488</v>
      </c>
      <c r="I69" s="12"/>
      <c r="J69" s="26">
        <f t="shared" si="3"/>
        <v>0.5305284372141091</v>
      </c>
      <c r="K69" s="10"/>
      <c r="L69" s="27">
        <f t="shared" si="4"/>
        <v>0.48093586676569966</v>
      </c>
      <c r="M69" s="33">
        <f t="shared" si="5"/>
        <v>7.656715777221505</v>
      </c>
      <c r="N69" s="34">
        <f t="shared" si="6"/>
        <v>1.0821041362364843</v>
      </c>
    </row>
    <row r="70" spans="1:14" ht="12.75">
      <c r="A70" s="41">
        <f t="shared" si="0"/>
        <v>153</v>
      </c>
      <c r="C70" s="39">
        <f t="shared" si="1"/>
        <v>15.133936469360895</v>
      </c>
      <c r="D70" s="40"/>
      <c r="E70" s="40">
        <f t="shared" si="2"/>
        <v>6.237045669318574</v>
      </c>
      <c r="I70" s="12"/>
      <c r="J70" s="26">
        <f t="shared" si="3"/>
        <v>0.5460095002604531</v>
      </c>
      <c r="K70" s="10"/>
      <c r="L70" s="27">
        <f t="shared" si="4"/>
        <v>0.4655701972157342</v>
      </c>
      <c r="M70" s="33">
        <f t="shared" si="5"/>
        <v>8.133936469360895</v>
      </c>
      <c r="N70" s="34">
        <f t="shared" si="6"/>
        <v>1.0995574287564276</v>
      </c>
    </row>
    <row r="71" spans="1:14" ht="12.75">
      <c r="A71" s="41">
        <f t="shared" si="0"/>
        <v>154</v>
      </c>
      <c r="C71" s="39">
        <f t="shared" si="1"/>
        <v>15.64717186190303</v>
      </c>
      <c r="D71" s="40"/>
      <c r="E71" s="40">
        <f t="shared" si="2"/>
        <v>6.2915583240941695</v>
      </c>
      <c r="I71" s="12"/>
      <c r="J71" s="26">
        <f t="shared" si="3"/>
        <v>0.5616288532109226</v>
      </c>
      <c r="K71" s="10"/>
      <c r="L71" s="27">
        <f t="shared" si="4"/>
        <v>0.4500672685536182</v>
      </c>
      <c r="M71" s="33">
        <f t="shared" si="5"/>
        <v>8.64717186190303</v>
      </c>
      <c r="N71" s="34">
        <f t="shared" si="6"/>
        <v>1.117010721276371</v>
      </c>
    </row>
    <row r="72" spans="1:14" ht="12.75">
      <c r="A72" s="41">
        <f t="shared" si="0"/>
        <v>155</v>
      </c>
      <c r="C72" s="39">
        <f t="shared" si="1"/>
        <v>16.200325769079384</v>
      </c>
      <c r="D72" s="40"/>
      <c r="E72" s="40">
        <f t="shared" si="2"/>
        <v>6.3441545092565494</v>
      </c>
      <c r="I72" s="12"/>
      <c r="J72" s="26">
        <f t="shared" si="3"/>
        <v>0.5773817382593005</v>
      </c>
      <c r="K72" s="10"/>
      <c r="L72" s="27">
        <f t="shared" si="4"/>
        <v>0.43443180312160257</v>
      </c>
      <c r="M72" s="33">
        <f t="shared" si="5"/>
        <v>9.200325769079384</v>
      </c>
      <c r="N72" s="34">
        <f t="shared" si="6"/>
        <v>1.1344640137963142</v>
      </c>
    </row>
    <row r="73" spans="1:14" ht="12.75">
      <c r="A73" s="41">
        <f t="shared" si="0"/>
        <v>156</v>
      </c>
      <c r="C73" s="39">
        <f t="shared" si="1"/>
        <v>16.797873494412535</v>
      </c>
      <c r="D73" s="40"/>
      <c r="E73" s="40">
        <f t="shared" si="2"/>
        <v>6.394818203498206</v>
      </c>
      <c r="I73" s="12"/>
      <c r="J73" s="26">
        <f t="shared" si="3"/>
        <v>0.5932633569241998</v>
      </c>
      <c r="K73" s="10"/>
      <c r="L73" s="27">
        <f t="shared" si="4"/>
        <v>0.4186685636339218</v>
      </c>
      <c r="M73" s="33">
        <f t="shared" si="5"/>
        <v>9.797873494412537</v>
      </c>
      <c r="N73" s="34">
        <f t="shared" si="6"/>
        <v>1.1519173063162575</v>
      </c>
    </row>
    <row r="74" spans="1:14" ht="12.75">
      <c r="A74" s="41">
        <f t="shared" si="0"/>
        <v>157</v>
      </c>
      <c r="C74" s="39">
        <f t="shared" si="1"/>
        <v>17.444966245175245</v>
      </c>
      <c r="D74" s="40"/>
      <c r="E74" s="40">
        <f t="shared" si="2"/>
        <v>6.4435339741670825</v>
      </c>
      <c r="I74" s="12"/>
      <c r="J74" s="26">
        <f t="shared" si="3"/>
        <v>0.6092688715107263</v>
      </c>
      <c r="K74" s="10"/>
      <c r="L74" s="27">
        <f t="shared" si="4"/>
        <v>0.40278235172602594</v>
      </c>
      <c r="M74" s="33">
        <f t="shared" si="5"/>
        <v>10.444966245175243</v>
      </c>
      <c r="N74" s="34">
        <f t="shared" si="6"/>
        <v>1.1693705988362009</v>
      </c>
    </row>
    <row r="75" spans="1:14" ht="12.75">
      <c r="A75" s="41">
        <f t="shared" si="0"/>
        <v>158</v>
      </c>
      <c r="C75" s="39">
        <f t="shared" si="1"/>
        <v>18.14755820764407</v>
      </c>
      <c r="D75" s="40"/>
      <c r="E75" s="40">
        <f t="shared" si="2"/>
        <v>6.490286981967512</v>
      </c>
      <c r="I75" s="12"/>
      <c r="J75" s="26">
        <f t="shared" si="3"/>
        <v>0.625393406584088</v>
      </c>
      <c r="K75" s="10"/>
      <c r="L75" s="27">
        <f t="shared" si="4"/>
        <v>0.38677800649195515</v>
      </c>
      <c r="M75" s="33">
        <f t="shared" si="5"/>
        <v>11.147558207644071</v>
      </c>
      <c r="N75" s="34">
        <f t="shared" si="6"/>
        <v>1.1868238913561442</v>
      </c>
    </row>
    <row r="76" spans="1:14" ht="12.75">
      <c r="A76" s="41">
        <f t="shared" si="0"/>
        <v>159</v>
      </c>
      <c r="C76" s="39">
        <f t="shared" si="1"/>
        <v>18.912561853298875</v>
      </c>
      <c r="D76" s="40"/>
      <c r="E76" s="40">
        <f t="shared" si="2"/>
        <v>6.535062985480412</v>
      </c>
      <c r="I76" s="12"/>
      <c r="J76" s="26">
        <f t="shared" si="3"/>
        <v>0.6416320504546996</v>
      </c>
      <c r="K76" s="10"/>
      <c r="L76" s="27">
        <f t="shared" si="4"/>
        <v>0.3706604030103057</v>
      </c>
      <c r="M76" s="33">
        <f t="shared" si="5"/>
        <v>11.912561853298874</v>
      </c>
      <c r="N76" s="34">
        <f t="shared" si="6"/>
        <v>1.2042771838760873</v>
      </c>
    </row>
    <row r="77" spans="1:14" ht="12.75">
      <c r="A77" s="41">
        <f t="shared" si="0"/>
        <v>160</v>
      </c>
      <c r="C77" s="39">
        <f t="shared" si="1"/>
        <v>19.748038505934453</v>
      </c>
      <c r="D77" s="40"/>
      <c r="E77" s="40">
        <f t="shared" si="2"/>
        <v>6.5778483455013586</v>
      </c>
      <c r="I77" s="12"/>
      <c r="J77" s="26">
        <f t="shared" si="3"/>
        <v>0.6579798566743311</v>
      </c>
      <c r="K77" s="10"/>
      <c r="L77" s="27">
        <f t="shared" si="4"/>
        <v>0.3544344508592324</v>
      </c>
      <c r="M77" s="33">
        <f t="shared" si="5"/>
        <v>12.748038505934455</v>
      </c>
      <c r="N77" s="34">
        <f t="shared" si="6"/>
        <v>1.2217304763960306</v>
      </c>
    </row>
    <row r="78" spans="1:14" ht="12.75">
      <c r="A78" s="41">
        <f t="shared" si="0"/>
        <v>161</v>
      </c>
      <c r="C78" s="39">
        <f t="shared" si="1"/>
        <v>20.66343302017296</v>
      </c>
      <c r="D78" s="40"/>
      <c r="E78" s="40">
        <f t="shared" si="2"/>
        <v>6.618630029195217</v>
      </c>
      <c r="I78" s="12"/>
      <c r="J78" s="26">
        <f t="shared" si="3"/>
        <v>0.6744318455428433</v>
      </c>
      <c r="K78" s="10"/>
      <c r="L78" s="27">
        <f t="shared" si="4"/>
        <v>0.3381050926209448</v>
      </c>
      <c r="M78" s="33">
        <f t="shared" si="5"/>
        <v>13.66343302017296</v>
      </c>
      <c r="N78" s="34">
        <f t="shared" si="6"/>
        <v>1.239183768915974</v>
      </c>
    </row>
    <row r="79" spans="1:14" ht="12.75">
      <c r="A79" s="41">
        <f t="shared" si="0"/>
        <v>162</v>
      </c>
      <c r="C79" s="39">
        <f t="shared" si="1"/>
        <v>21.66986364931048</v>
      </c>
      <c r="D79" s="40"/>
      <c r="E79" s="40">
        <f t="shared" si="2"/>
        <v>6.657395614066075</v>
      </c>
      <c r="I79" s="12"/>
      <c r="J79" s="26">
        <f t="shared" si="3"/>
        <v>0.6909830056250525</v>
      </c>
      <c r="K79" s="10"/>
      <c r="L79" s="27">
        <f t="shared" si="4"/>
        <v>0.32167730237614856</v>
      </c>
      <c r="M79" s="33">
        <f t="shared" si="5"/>
        <v>14.669863649310479</v>
      </c>
      <c r="N79" s="34">
        <f t="shared" si="6"/>
        <v>1.2566370614359172</v>
      </c>
    </row>
    <row r="80" spans="1:14" ht="12.75">
      <c r="A80" s="41">
        <f t="shared" si="0"/>
        <v>163</v>
      </c>
      <c r="C80" s="39">
        <f t="shared" si="1"/>
        <v>22.78048081624182</v>
      </c>
      <c r="D80" s="40"/>
      <c r="E80" s="40">
        <f t="shared" si="2"/>
        <v>6.694133291741248</v>
      </c>
      <c r="I80" s="12"/>
      <c r="J80" s="26">
        <f t="shared" si="3"/>
        <v>0.7076282952772632</v>
      </c>
      <c r="K80" s="10"/>
      <c r="L80" s="27">
        <f t="shared" si="4"/>
        <v>0.30515608418889173</v>
      </c>
      <c r="M80" s="33">
        <f t="shared" si="5"/>
        <v>15.78048081624182</v>
      </c>
      <c r="N80" s="34">
        <f t="shared" si="6"/>
        <v>1.2740903539558606</v>
      </c>
    </row>
    <row r="81" spans="1:14" ht="12.75">
      <c r="A81" s="41">
        <f t="shared" si="0"/>
        <v>164</v>
      </c>
      <c r="C81" s="39">
        <f t="shared" si="1"/>
        <v>24.010911434021544</v>
      </c>
      <c r="D81" s="40"/>
      <c r="E81" s="40">
        <f t="shared" si="2"/>
        <v>6.728831871568232</v>
      </c>
      <c r="I81" s="12"/>
      <c r="J81" s="26">
        <f t="shared" si="3"/>
        <v>0.7243626441830009</v>
      </c>
      <c r="K81" s="10"/>
      <c r="L81" s="27">
        <f t="shared" si="4"/>
        <v>0.28854647058227856</v>
      </c>
      <c r="M81" s="33">
        <f t="shared" si="5"/>
        <v>17.010911434021544</v>
      </c>
      <c r="N81" s="34">
        <f t="shared" si="6"/>
        <v>1.2915436464758039</v>
      </c>
    </row>
    <row r="82" spans="1:14" ht="12.75">
      <c r="A82" s="41">
        <f t="shared" si="0"/>
        <v>165</v>
      </c>
      <c r="C82" s="39">
        <f t="shared" si="1"/>
        <v>25.37980829035517</v>
      </c>
      <c r="D82" s="40"/>
      <c r="E82" s="40">
        <f t="shared" si="2"/>
        <v>6.761480784023478</v>
      </c>
      <c r="I82" s="12"/>
      <c r="J82" s="26">
        <f t="shared" si="3"/>
        <v>0.7411809548974793</v>
      </c>
      <c r="K82" s="10"/>
      <c r="L82" s="27">
        <f t="shared" si="4"/>
        <v>0.2718535210055151</v>
      </c>
      <c r="M82" s="33">
        <f t="shared" si="5"/>
        <v>18.37980829035517</v>
      </c>
      <c r="N82" s="34">
        <f t="shared" si="6"/>
        <v>1.3089969389957472</v>
      </c>
    </row>
    <row r="83" spans="1:14" ht="12.75">
      <c r="A83" s="41">
        <f t="shared" si="0"/>
        <v>166</v>
      </c>
      <c r="C83" s="39">
        <f t="shared" si="1"/>
        <v>26.909525928281823</v>
      </c>
      <c r="D83" s="40"/>
      <c r="E83" s="40">
        <f t="shared" si="2"/>
        <v>6.792070083931975</v>
      </c>
      <c r="I83" s="12"/>
      <c r="J83" s="26">
        <f t="shared" si="3"/>
        <v>0.7580781044003323</v>
      </c>
      <c r="K83" s="10"/>
      <c r="L83" s="27">
        <f t="shared" si="4"/>
        <v>0.25508232029275024</v>
      </c>
      <c r="M83" s="33">
        <f t="shared" si="5"/>
        <v>19.909525928281823</v>
      </c>
      <c r="N83" s="34">
        <f t="shared" si="6"/>
        <v>1.3264502315156905</v>
      </c>
    </row>
    <row r="84" spans="1:14" ht="12.75">
      <c r="A84" s="41">
        <f t="shared" si="0"/>
        <v>167</v>
      </c>
      <c r="C84" s="39">
        <f t="shared" si="1"/>
        <v>28.62694349280686</v>
      </c>
      <c r="D84" s="40"/>
      <c r="E84" s="40">
        <f t="shared" si="2"/>
        <v>6.820590453496647</v>
      </c>
      <c r="I84" s="12"/>
      <c r="J84" s="26">
        <f t="shared" si="3"/>
        <v>0.7750489456561351</v>
      </c>
      <c r="K84" s="10"/>
      <c r="L84" s="27">
        <f t="shared" si="4"/>
        <v>0.23823797711418737</v>
      </c>
      <c r="M84" s="33">
        <f t="shared" si="5"/>
        <v>21.62694349280686</v>
      </c>
      <c r="N84" s="34">
        <f t="shared" si="6"/>
        <v>1.3439035240356338</v>
      </c>
    </row>
    <row r="85" spans="1:14" ht="12.75">
      <c r="A85" s="41">
        <f t="shared" si="0"/>
        <v>168</v>
      </c>
      <c r="C85" s="39">
        <f t="shared" si="1"/>
        <v>30.564447211938838</v>
      </c>
      <c r="D85" s="40"/>
      <c r="E85" s="40">
        <f t="shared" si="2"/>
        <v>6.847033205136639</v>
      </c>
      <c r="I85" s="12"/>
      <c r="J85" s="26">
        <f t="shared" si="3"/>
        <v>0.7920883091822406</v>
      </c>
      <c r="K85" s="10"/>
      <c r="L85" s="27">
        <f t="shared" si="4"/>
        <v>0.2213256224199338</v>
      </c>
      <c r="M85" s="33">
        <f t="shared" si="5"/>
        <v>23.564447211938838</v>
      </c>
      <c r="N85" s="34">
        <f t="shared" si="6"/>
        <v>1.361356816555577</v>
      </c>
    </row>
    <row r="86" spans="1:14" ht="12.75">
      <c r="A86" s="41">
        <f t="shared" si="0"/>
        <v>169</v>
      </c>
      <c r="C86" s="39">
        <f t="shared" si="1"/>
        <v>32.76106277864113</v>
      </c>
      <c r="D86" s="40"/>
      <c r="E86" s="40">
        <f t="shared" si="2"/>
        <v>6.871390284133648</v>
      </c>
      <c r="I86" s="12"/>
      <c r="J86" s="26">
        <f t="shared" si="3"/>
        <v>0.8091910046234551</v>
      </c>
      <c r="K86" s="10"/>
      <c r="L86" s="27">
        <f t="shared" si="4"/>
        <v>0.20435040787706282</v>
      </c>
      <c r="M86" s="33">
        <f t="shared" si="5"/>
        <v>25.761062778641136</v>
      </c>
      <c r="N86" s="34">
        <f t="shared" si="6"/>
        <v>1.3788101090755203</v>
      </c>
    </row>
    <row r="87" spans="1:14" ht="12.75">
      <c r="A87" s="41">
        <f t="shared" si="0"/>
        <v>170</v>
      </c>
      <c r="C87" s="39">
        <f t="shared" si="1"/>
        <v>35.263676303027886</v>
      </c>
      <c r="D87" s="40"/>
      <c r="E87" s="40">
        <f t="shared" si="2"/>
        <v>6.893654271085456</v>
      </c>
      <c r="I87" s="12"/>
      <c r="J87" s="26">
        <f t="shared" si="3"/>
        <v>0.8263518223330696</v>
      </c>
      <c r="K87" s="10"/>
      <c r="L87" s="27">
        <f t="shared" si="4"/>
        <v>0.18731750430036676</v>
      </c>
      <c r="M87" s="33">
        <f t="shared" si="5"/>
        <v>28.263676303027886</v>
      </c>
      <c r="N87" s="34">
        <f t="shared" si="6"/>
        <v>1.3962634015954636</v>
      </c>
    </row>
    <row r="88" spans="1:14" ht="12.75">
      <c r="A88" s="41">
        <f t="shared" si="0"/>
        <v>171</v>
      </c>
      <c r="C88" s="39">
        <f t="shared" si="1"/>
        <v>38.12817566397266</v>
      </c>
      <c r="D88" s="40"/>
      <c r="E88" s="40">
        <f t="shared" si="2"/>
        <v>6.913818384165964</v>
      </c>
      <c r="I88" s="12"/>
      <c r="J88" s="26">
        <f t="shared" si="3"/>
        <v>0.843565534959769</v>
      </c>
      <c r="K88" s="10"/>
      <c r="L88" s="27">
        <f t="shared" si="4"/>
        <v>0.17023210007727652</v>
      </c>
      <c r="M88" s="33">
        <f t="shared" si="5"/>
        <v>31.128175663972662</v>
      </c>
      <c r="N88" s="34">
        <f t="shared" si="6"/>
        <v>1.413716694115407</v>
      </c>
    </row>
    <row r="89" spans="1:14" ht="12.75">
      <c r="A89" s="41">
        <f t="shared" si="0"/>
        <v>172</v>
      </c>
      <c r="C89" s="39">
        <f t="shared" si="1"/>
        <v>41.42013914560269</v>
      </c>
      <c r="D89" s="40"/>
      <c r="E89" s="40">
        <f t="shared" si="2"/>
        <v>6.931876481190993</v>
      </c>
      <c r="I89" s="12"/>
      <c r="J89" s="26">
        <f t="shared" si="3"/>
        <v>0.8608268990399346</v>
      </c>
      <c r="K89" s="10"/>
      <c r="L89" s="27">
        <f t="shared" si="4"/>
        <v>0.15309939958742846</v>
      </c>
      <c r="M89" s="33">
        <f t="shared" si="5"/>
        <v>34.42013914560269</v>
      </c>
      <c r="N89" s="34">
        <f t="shared" si="6"/>
        <v>1.4311699866353502</v>
      </c>
    </row>
    <row r="90" spans="1:14" ht="12.75">
      <c r="A90" s="41">
        <f t="shared" si="0"/>
        <v>173</v>
      </c>
      <c r="C90" s="39">
        <f t="shared" si="1"/>
        <v>45.21433483966147</v>
      </c>
      <c r="D90" s="40"/>
      <c r="E90" s="40">
        <f t="shared" si="2"/>
        <v>6.947823061489254</v>
      </c>
      <c r="I90" s="12"/>
      <c r="J90" s="26">
        <f t="shared" si="3"/>
        <v>0.8781306565948526</v>
      </c>
      <c r="K90" s="10"/>
      <c r="L90" s="27">
        <f t="shared" si="4"/>
        <v>0.1359246216173602</v>
      </c>
      <c r="M90" s="33">
        <f t="shared" si="5"/>
        <v>38.21433483966147</v>
      </c>
      <c r="N90" s="34">
        <f t="shared" si="6"/>
        <v>1.4486232791552935</v>
      </c>
    </row>
    <row r="91" spans="1:14" ht="12.75">
      <c r="A91" s="41">
        <f t="shared" si="0"/>
        <v>174</v>
      </c>
      <c r="C91" s="39">
        <f t="shared" si="1"/>
        <v>49.591716990036815</v>
      </c>
      <c r="D91" s="40"/>
      <c r="E91" s="40">
        <f t="shared" si="2"/>
        <v>6.961653267577913</v>
      </c>
      <c r="I91" s="12"/>
      <c r="J91" s="26">
        <f t="shared" si="3"/>
        <v>0.8954715367323466</v>
      </c>
      <c r="K91" s="10"/>
      <c r="L91" s="27">
        <f t="shared" si="4"/>
        <v>0.11871299777081712</v>
      </c>
      <c r="M91" s="33">
        <f t="shared" si="5"/>
        <v>42.591716990036815</v>
      </c>
      <c r="N91" s="34">
        <f t="shared" si="6"/>
        <v>1.4660765716752369</v>
      </c>
    </row>
    <row r="92" spans="1:14" ht="12.75">
      <c r="A92" s="41">
        <f t="shared" si="0"/>
        <v>175</v>
      </c>
      <c r="C92" s="39">
        <f t="shared" si="1"/>
        <v>54.631855477358634</v>
      </c>
      <c r="D92" s="40"/>
      <c r="E92" s="40">
        <f t="shared" si="2"/>
        <v>6.973362886642219</v>
      </c>
      <c r="I92" s="12"/>
      <c r="J92" s="26">
        <f t="shared" si="3"/>
        <v>0.9128442572523419</v>
      </c>
      <c r="K92" s="10"/>
      <c r="L92" s="27">
        <f t="shared" si="4"/>
        <v>0.10146977087515552</v>
      </c>
      <c r="M92" s="33">
        <f t="shared" si="5"/>
        <v>47.631855477358634</v>
      </c>
      <c r="N92" s="34">
        <f t="shared" si="6"/>
        <v>1.4835298641951802</v>
      </c>
    </row>
    <row r="93" spans="1:14" ht="12.75">
      <c r="A93" s="41">
        <f t="shared" si="0"/>
        <v>176</v>
      </c>
      <c r="C93" s="39">
        <f t="shared" si="1"/>
        <v>60.398188403018985</v>
      </c>
      <c r="D93" s="40"/>
      <c r="E93" s="40">
        <f t="shared" si="2"/>
        <v>6.982948351818769</v>
      </c>
      <c r="I93" s="12"/>
      <c r="J93" s="26">
        <f t="shared" si="3"/>
        <v>0.9302435262558748</v>
      </c>
      <c r="K93" s="10"/>
      <c r="L93" s="27">
        <f t="shared" si="4"/>
        <v>0.08420019338432672</v>
      </c>
      <c r="M93" s="33">
        <f t="shared" si="5"/>
        <v>53.398188403018985</v>
      </c>
      <c r="N93" s="34">
        <f t="shared" si="6"/>
        <v>1.5009831567151235</v>
      </c>
    </row>
    <row r="94" spans="1:14" ht="12.75">
      <c r="A94" s="41">
        <f t="shared" si="0"/>
        <v>177</v>
      </c>
      <c r="C94" s="39">
        <f t="shared" si="1"/>
        <v>66.9142529645744</v>
      </c>
      <c r="D94" s="40"/>
      <c r="E94" s="40">
        <f t="shared" si="2"/>
        <v>6.9904067432820165</v>
      </c>
      <c r="I94" s="12"/>
      <c r="J94" s="26">
        <f t="shared" si="3"/>
        <v>0.947664043757056</v>
      </c>
      <c r="K94" s="10"/>
      <c r="L94" s="27">
        <f t="shared" si="4"/>
        <v>0.06690952577892906</v>
      </c>
      <c r="M94" s="33">
        <f t="shared" si="5"/>
        <v>59.9142529645744</v>
      </c>
      <c r="N94" s="34">
        <f t="shared" si="6"/>
        <v>1.5184364492350666</v>
      </c>
    </row>
    <row r="95" spans="1:14" ht="12.75">
      <c r="A95" s="41">
        <f t="shared" si="0"/>
        <v>178</v>
      </c>
      <c r="C95" s="39">
        <f t="shared" si="1"/>
        <v>74.13306944699576</v>
      </c>
      <c r="D95" s="40"/>
      <c r="E95" s="40">
        <f t="shared" si="2"/>
        <v>6.99573578913367</v>
      </c>
      <c r="I95" s="12"/>
      <c r="J95" s="26">
        <f t="shared" si="3"/>
        <v>0.965100503297499</v>
      </c>
      <c r="K95" s="10"/>
      <c r="L95" s="27">
        <f t="shared" si="4"/>
        <v>0.0496030349638128</v>
      </c>
      <c r="M95" s="33">
        <f t="shared" si="5"/>
        <v>67.13306944699576</v>
      </c>
      <c r="N95" s="34">
        <f t="shared" si="6"/>
        <v>1.53588974175501</v>
      </c>
    </row>
    <row r="96" spans="1:14" ht="12.75">
      <c r="A96" s="41">
        <f t="shared" si="0"/>
        <v>179</v>
      </c>
      <c r="C96" s="39">
        <f t="shared" si="1"/>
        <v>81.91025654150555</v>
      </c>
      <c r="D96" s="40"/>
      <c r="E96" s="40">
        <f t="shared" si="2"/>
        <v>6.998933866094739</v>
      </c>
      <c r="I96" s="12"/>
      <c r="J96" s="26">
        <f t="shared" si="3"/>
        <v>0.9825475935627164</v>
      </c>
      <c r="K96" s="10"/>
      <c r="L96" s="27">
        <f t="shared" si="4"/>
        <v>0.032285992663732443</v>
      </c>
      <c r="M96" s="33">
        <f t="shared" si="5"/>
        <v>74.91025654150555</v>
      </c>
      <c r="N96" s="34">
        <f t="shared" si="6"/>
        <v>1.5533430342749532</v>
      </c>
    </row>
    <row r="97" spans="1:14" ht="12.75">
      <c r="A97" s="41">
        <f t="shared" si="0"/>
        <v>180</v>
      </c>
      <c r="C97" s="39">
        <f t="shared" si="1"/>
        <v>89.99999999999993</v>
      </c>
      <c r="D97" s="40"/>
      <c r="E97" s="40">
        <f t="shared" si="2"/>
        <v>7</v>
      </c>
      <c r="I97" s="12"/>
      <c r="J97" s="26">
        <f t="shared" si="3"/>
        <v>0.9999999999999999</v>
      </c>
      <c r="K97" s="10"/>
      <c r="L97" s="27">
        <f t="shared" si="4"/>
        <v>0.014963673817526502</v>
      </c>
      <c r="M97" s="33">
        <f t="shared" si="5"/>
        <v>82.99999999999993</v>
      </c>
      <c r="N97" s="34">
        <f t="shared" si="6"/>
        <v>1.5707963267948966</v>
      </c>
    </row>
    <row r="98" spans="1:14" ht="13.5">
      <c r="A98" s="43"/>
      <c r="B98" s="44"/>
      <c r="D98" s="39"/>
      <c r="E98" s="40"/>
      <c r="F98" s="40"/>
      <c r="I98" s="10"/>
      <c r="J98" s="26">
        <f>1-COS($B98)</f>
        <v>0</v>
      </c>
      <c r="K98" s="10"/>
      <c r="L98" s="27">
        <f t="shared" si="4"/>
        <v>1.0075098254588484</v>
      </c>
      <c r="M98" s="36">
        <f t="shared" si="5"/>
        <v>0</v>
      </c>
      <c r="N98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7" zoomScaleNormal="107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1" zoomScaleNormal="101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Foale</dc:creator>
  <cp:keywords/>
  <dc:description/>
  <cp:lastModifiedBy/>
  <cp:lastPrinted>2016-08-25T19:31:02Z</cp:lastPrinted>
  <dcterms:created xsi:type="dcterms:W3CDTF">2016-02-06T16:07:58Z</dcterms:created>
  <dcterms:modified xsi:type="dcterms:W3CDTF">2018-11-30T09:33:23Z</dcterms:modified>
  <cp:category/>
  <cp:version/>
  <cp:contentType/>
  <cp:contentStatus/>
  <cp:revision>1</cp:revision>
</cp:coreProperties>
</file>